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 refMode="R1C1"/>
</workbook>
</file>

<file path=xl/calcChain.xml><?xml version="1.0" encoding="utf-8"?>
<calcChain xmlns="http://schemas.openxmlformats.org/spreadsheetml/2006/main">
  <c r="K69" i="4" l="1"/>
  <c r="J69" i="4" l="1"/>
  <c r="I69" i="4" l="1"/>
  <c r="S66" i="4" l="1"/>
  <c r="T66" i="4"/>
  <c r="U66" i="4" l="1"/>
  <c r="W66" i="4" s="1"/>
  <c r="X66" i="4"/>
  <c r="S25" i="4"/>
  <c r="T25" i="4"/>
  <c r="U25" i="4" l="1"/>
  <c r="W25" i="4" s="1"/>
  <c r="S8" i="4"/>
  <c r="T8" i="4"/>
  <c r="X25" i="4" l="1"/>
  <c r="U8" i="4"/>
  <c r="W8" i="4"/>
  <c r="X8" i="4"/>
  <c r="T38" i="4"/>
  <c r="S38" i="4"/>
  <c r="S40" i="4"/>
  <c r="T40" i="4"/>
  <c r="U40" i="4" s="1"/>
  <c r="S41" i="4"/>
  <c r="T41" i="4"/>
  <c r="S42" i="4"/>
  <c r="T42" i="4"/>
  <c r="U42" i="4" s="1"/>
  <c r="S43" i="4"/>
  <c r="T43" i="4"/>
  <c r="S44" i="4"/>
  <c r="T44" i="4"/>
  <c r="U44" i="4" s="1"/>
  <c r="S45" i="4"/>
  <c r="T45" i="4"/>
  <c r="S46" i="4"/>
  <c r="T46" i="4"/>
  <c r="U46" i="4" s="1"/>
  <c r="S47" i="4"/>
  <c r="T47" i="4"/>
  <c r="S48" i="4"/>
  <c r="T48" i="4"/>
  <c r="U48" i="4" s="1"/>
  <c r="S49" i="4"/>
  <c r="T49" i="4"/>
  <c r="S50" i="4"/>
  <c r="T50" i="4"/>
  <c r="U50" i="4" s="1"/>
  <c r="S51" i="4"/>
  <c r="T51" i="4"/>
  <c r="S52" i="4"/>
  <c r="T52" i="4"/>
  <c r="U52" i="4" s="1"/>
  <c r="S53" i="4"/>
  <c r="T53" i="4"/>
  <c r="S54" i="4"/>
  <c r="T54" i="4"/>
  <c r="U54" i="4" s="1"/>
  <c r="S55" i="4"/>
  <c r="T55" i="4"/>
  <c r="S56" i="4"/>
  <c r="T56" i="4"/>
  <c r="U56" i="4" s="1"/>
  <c r="S57" i="4"/>
  <c r="T57" i="4"/>
  <c r="S58" i="4"/>
  <c r="T58" i="4"/>
  <c r="U58" i="4" s="1"/>
  <c r="S59" i="4"/>
  <c r="T59" i="4"/>
  <c r="S60" i="4"/>
  <c r="T60" i="4"/>
  <c r="U60" i="4" s="1"/>
  <c r="S61" i="4"/>
  <c r="T61" i="4"/>
  <c r="S62" i="4"/>
  <c r="T62" i="4"/>
  <c r="U62" i="4" s="1"/>
  <c r="S63" i="4"/>
  <c r="T63" i="4"/>
  <c r="S64" i="4"/>
  <c r="T64" i="4"/>
  <c r="U64" i="4" s="1"/>
  <c r="S65" i="4"/>
  <c r="T65" i="4"/>
  <c r="S67" i="4"/>
  <c r="T67" i="4"/>
  <c r="U67" i="4" s="1"/>
  <c r="S68" i="4"/>
  <c r="T68" i="4"/>
  <c r="S39" i="4"/>
  <c r="T39" i="4"/>
  <c r="U39" i="4" s="1"/>
  <c r="S35" i="4"/>
  <c r="T35" i="4"/>
  <c r="S13" i="4"/>
  <c r="T13" i="4"/>
  <c r="U13" i="4" s="1"/>
  <c r="S24" i="4"/>
  <c r="T24" i="4"/>
  <c r="S26" i="4"/>
  <c r="T26" i="4"/>
  <c r="U26" i="4" s="1"/>
  <c r="S27" i="4"/>
  <c r="T27" i="4"/>
  <c r="S28" i="4"/>
  <c r="T28" i="4"/>
  <c r="U28" i="4" s="1"/>
  <c r="S16" i="4"/>
  <c r="T16" i="4"/>
  <c r="S17" i="4"/>
  <c r="T17" i="4"/>
  <c r="U17" i="4" s="1"/>
  <c r="S18" i="4"/>
  <c r="T18" i="4"/>
  <c r="S19" i="4"/>
  <c r="T19" i="4"/>
  <c r="U19" i="4" s="1"/>
  <c r="S20" i="4"/>
  <c r="T20" i="4"/>
  <c r="S21" i="4"/>
  <c r="T21" i="4"/>
  <c r="U21" i="4" s="1"/>
  <c r="S22" i="4"/>
  <c r="T22" i="4"/>
  <c r="S23" i="4"/>
  <c r="T23" i="4"/>
  <c r="U23" i="4" s="1"/>
  <c r="U22" i="4" l="1"/>
  <c r="U20" i="4"/>
  <c r="U18" i="4"/>
  <c r="U16" i="4"/>
  <c r="W16" i="4" s="1"/>
  <c r="U27" i="4"/>
  <c r="U24" i="4"/>
  <c r="U35" i="4"/>
  <c r="W35" i="4" s="1"/>
  <c r="U68" i="4"/>
  <c r="X68" i="4" s="1"/>
  <c r="U65" i="4"/>
  <c r="U63" i="4"/>
  <c r="U61" i="4"/>
  <c r="W61" i="4" s="1"/>
  <c r="U59" i="4"/>
  <c r="W59" i="4" s="1"/>
  <c r="U57" i="4"/>
  <c r="U55" i="4"/>
  <c r="U53" i="4"/>
  <c r="U51" i="4"/>
  <c r="X51" i="4" s="1"/>
  <c r="U49" i="4"/>
  <c r="U47" i="4"/>
  <c r="U45" i="4"/>
  <c r="X45" i="4" s="1"/>
  <c r="U43" i="4"/>
  <c r="W43" i="4" s="1"/>
  <c r="U41" i="4"/>
  <c r="W22" i="4"/>
  <c r="X22" i="4"/>
  <c r="W27" i="4"/>
  <c r="X27" i="4"/>
  <c r="W65" i="4"/>
  <c r="X65" i="4"/>
  <c r="W57" i="4"/>
  <c r="X57" i="4"/>
  <c r="W41" i="4"/>
  <c r="X41" i="4"/>
  <c r="U38" i="4"/>
  <c r="W18" i="4"/>
  <c r="X18" i="4"/>
  <c r="W24" i="4"/>
  <c r="X24" i="4"/>
  <c r="W55" i="4"/>
  <c r="X55" i="4"/>
  <c r="W49" i="4"/>
  <c r="X49" i="4"/>
  <c r="W23" i="4"/>
  <c r="X23" i="4"/>
  <c r="W19" i="4"/>
  <c r="X19" i="4"/>
  <c r="W28" i="4"/>
  <c r="X28" i="4"/>
  <c r="W13" i="4"/>
  <c r="X13" i="4"/>
  <c r="W67" i="4"/>
  <c r="X67" i="4"/>
  <c r="X64" i="4"/>
  <c r="W64" i="4"/>
  <c r="X60" i="4"/>
  <c r="W60" i="4"/>
  <c r="W58" i="4"/>
  <c r="X58" i="4"/>
  <c r="X56" i="4"/>
  <c r="W56" i="4"/>
  <c r="W54" i="4"/>
  <c r="X54" i="4"/>
  <c r="W52" i="4"/>
  <c r="X52" i="4"/>
  <c r="W50" i="4"/>
  <c r="X50" i="4"/>
  <c r="W48" i="4"/>
  <c r="X48" i="4"/>
  <c r="W46" i="4"/>
  <c r="X46" i="4"/>
  <c r="W44" i="4"/>
  <c r="X44" i="4"/>
  <c r="W42" i="4"/>
  <c r="X42" i="4"/>
  <c r="W40" i="4"/>
  <c r="X40" i="4"/>
  <c r="W20" i="4"/>
  <c r="X20" i="4"/>
  <c r="W63" i="4"/>
  <c r="X63" i="4"/>
  <c r="W53" i="4"/>
  <c r="X53" i="4"/>
  <c r="W47" i="4"/>
  <c r="X47" i="4"/>
  <c r="W21" i="4"/>
  <c r="X21" i="4"/>
  <c r="W17" i="4"/>
  <c r="X17" i="4"/>
  <c r="W26" i="4"/>
  <c r="X26" i="4"/>
  <c r="W39" i="4"/>
  <c r="X39" i="4"/>
  <c r="W62" i="4"/>
  <c r="X62" i="4"/>
  <c r="S7" i="4"/>
  <c r="T7" i="4"/>
  <c r="X16" i="4" l="1"/>
  <c r="W68" i="4"/>
  <c r="W45" i="4"/>
  <c r="X43" i="4"/>
  <c r="X35" i="4"/>
  <c r="X61" i="4"/>
  <c r="W51" i="4"/>
  <c r="X59" i="4"/>
  <c r="U7" i="4"/>
  <c r="W38" i="4"/>
  <c r="X38" i="4"/>
  <c r="S37" i="4"/>
  <c r="T37" i="4"/>
  <c r="T36" i="4"/>
  <c r="S36" i="4"/>
  <c r="S34" i="4"/>
  <c r="T34" i="4"/>
  <c r="S33" i="4"/>
  <c r="T33" i="4"/>
  <c r="S32" i="4"/>
  <c r="T32" i="4"/>
  <c r="S31" i="4"/>
  <c r="T31" i="4"/>
  <c r="S30" i="4"/>
  <c r="T30" i="4"/>
  <c r="S29" i="4"/>
  <c r="T29" i="4"/>
  <c r="S15" i="4"/>
  <c r="T15" i="4"/>
  <c r="S14" i="4"/>
  <c r="T14" i="4"/>
  <c r="S12" i="4"/>
  <c r="T12" i="4"/>
  <c r="S11" i="4"/>
  <c r="T11" i="4"/>
  <c r="S10" i="4"/>
  <c r="T10" i="4"/>
  <c r="S9" i="4"/>
  <c r="T9" i="4"/>
  <c r="U9" i="4" l="1"/>
  <c r="U36" i="4"/>
  <c r="U11" i="4"/>
  <c r="U14" i="4"/>
  <c r="U29" i="4"/>
  <c r="U31" i="4"/>
  <c r="U33" i="4"/>
  <c r="W36" i="4"/>
  <c r="X36" i="4"/>
  <c r="W9" i="4"/>
  <c r="X9" i="4"/>
  <c r="U10" i="4"/>
  <c r="U12" i="4"/>
  <c r="U15" i="4"/>
  <c r="U30" i="4"/>
  <c r="U32" i="4"/>
  <c r="U34" i="4"/>
  <c r="U37" i="4"/>
  <c r="X7" i="4"/>
  <c r="W7" i="4"/>
  <c r="W15" i="4" l="1"/>
  <c r="X15" i="4"/>
  <c r="W31" i="4"/>
  <c r="X31" i="4"/>
  <c r="W12" i="4"/>
  <c r="X12" i="4"/>
  <c r="W29" i="4"/>
  <c r="X29" i="4"/>
  <c r="W37" i="4"/>
  <c r="X37" i="4"/>
  <c r="W14" i="4"/>
  <c r="X14" i="4"/>
  <c r="W34" i="4"/>
  <c r="X34" i="4"/>
  <c r="W32" i="4"/>
  <c r="X32" i="4"/>
  <c r="W10" i="4"/>
  <c r="X10" i="4"/>
  <c r="W30" i="4"/>
  <c r="X30" i="4"/>
  <c r="W33" i="4"/>
  <c r="X33" i="4"/>
  <c r="W11" i="4"/>
  <c r="X11" i="4"/>
</calcChain>
</file>

<file path=xl/sharedStrings.xml><?xml version="1.0" encoding="utf-8"?>
<sst xmlns="http://schemas.openxmlformats.org/spreadsheetml/2006/main" count="150" uniqueCount="94">
  <si>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</si>
  <si>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</si>
  <si>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</si>
  <si>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</si>
  <si>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</si>
  <si>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</si>
  <si>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</si>
  <si>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</si>
  <si>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</si>
  <si>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</si>
  <si>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</si>
  <si>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</si>
  <si>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</si>
  <si>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40 лет Победы, 1</t>
  </si>
  <si>
    <t>блочный</t>
  </si>
  <si>
    <t>кирпич.</t>
  </si>
  <si>
    <t>40 лет Победы, 3</t>
  </si>
  <si>
    <t>40 лет Победы, 5</t>
  </si>
  <si>
    <t>40 лет Победы, 7</t>
  </si>
  <si>
    <t>40 лет Победы, 9</t>
  </si>
  <si>
    <t>40 лет Победы, 18</t>
  </si>
  <si>
    <t>Буряка, 1</t>
  </si>
  <si>
    <t>Буряка, 14</t>
  </si>
  <si>
    <t>Геологов, 9</t>
  </si>
  <si>
    <t>Геологов, 13</t>
  </si>
  <si>
    <t>Железнодорожная, 11 А</t>
  </si>
  <si>
    <t>Железнодорожная, 19А</t>
  </si>
  <si>
    <t>Железнодорожная, 21А</t>
  </si>
  <si>
    <t>Железнодорожная, 29</t>
  </si>
  <si>
    <t>Железнодорожная, 31</t>
  </si>
  <si>
    <t>к/панель</t>
  </si>
  <si>
    <t>Железнодорожная, 35</t>
  </si>
  <si>
    <t>Железнодорожная, 37(1-30), 37(31-46)</t>
  </si>
  <si>
    <t>Железнодорожная, 45</t>
  </si>
  <si>
    <t>Кирова,8</t>
  </si>
  <si>
    <t>Кирова, 8А</t>
  </si>
  <si>
    <t>Кирова, 10</t>
  </si>
  <si>
    <t>Ленина, 12</t>
  </si>
  <si>
    <t>к/панельный</t>
  </si>
  <si>
    <t>Ленина, 30/1 (кв.1-12),30/2 (кв.13-24)</t>
  </si>
  <si>
    <t>Механизаторов, 1</t>
  </si>
  <si>
    <t>Механизаторов, 3</t>
  </si>
  <si>
    <t>Механизаторов, 5</t>
  </si>
  <si>
    <t>Механизаторов, 7 (кв 1-6),(кв 7-12)</t>
  </si>
  <si>
    <t>Механизаторов, 8</t>
  </si>
  <si>
    <t>Механизаторов, 12</t>
  </si>
  <si>
    <t xml:space="preserve">Механизаторов, 19А </t>
  </si>
  <si>
    <t>Механизаторов, 22 (кв1-54), 22 (кв55-75)</t>
  </si>
  <si>
    <t>Механизаторов, 24</t>
  </si>
  <si>
    <t>Мира, 4</t>
  </si>
  <si>
    <t>Мира, 9/1 (кв. 1-32)</t>
  </si>
  <si>
    <t>Мира, 9/2 (кв. 33-81)</t>
  </si>
  <si>
    <t>Мира, 14</t>
  </si>
  <si>
    <t>Мира, 16</t>
  </si>
  <si>
    <t>Мира, 18</t>
  </si>
  <si>
    <t>Мира, 18/3</t>
  </si>
  <si>
    <t>41 лет Победы, 9А</t>
  </si>
  <si>
    <t>Буряка, 1А</t>
  </si>
  <si>
    <t>Буряка, 3</t>
  </si>
  <si>
    <t>Буряка 3А</t>
  </si>
  <si>
    <t>Буряка, 3Б</t>
  </si>
  <si>
    <t>Буряка,5</t>
  </si>
  <si>
    <t>Буряка 7А</t>
  </si>
  <si>
    <t>Буряка, 7Б</t>
  </si>
  <si>
    <t>Буряка, 12</t>
  </si>
  <si>
    <t>Геологов, 7</t>
  </si>
  <si>
    <t>Геологов, 11</t>
  </si>
  <si>
    <t>Железнодорожная, 33</t>
  </si>
  <si>
    <t>Ленина, 10</t>
  </si>
  <si>
    <t>Мира, 8</t>
  </si>
  <si>
    <t>Мира, 10</t>
  </si>
  <si>
    <t>Мира, 18/1</t>
  </si>
  <si>
    <t>40 Лет Победы,2</t>
  </si>
  <si>
    <t>Механизаторов, 9А</t>
  </si>
  <si>
    <t>Октябрьская, 6А</t>
  </si>
  <si>
    <t>Калинина, 23/1</t>
  </si>
  <si>
    <t>панел.</t>
  </si>
  <si>
    <t>Спортивная, 37А</t>
  </si>
  <si>
    <t>ж/блочн.</t>
  </si>
  <si>
    <t>Гастелло,13А,</t>
  </si>
  <si>
    <t>2021г сентябрь-декабрь</t>
  </si>
  <si>
    <t>2022г январь-июнь</t>
  </si>
  <si>
    <t>Мира,57</t>
  </si>
  <si>
    <t>СВОД Гкал по показаниям теплосчетчиков за 2023-2024гг.(полностью с дома) ООО "Южное ЖЭУ"</t>
  </si>
  <si>
    <t xml:space="preserve"> 2023-2024гг.</t>
  </si>
  <si>
    <t>с 11.09.23 по 20.09.23</t>
  </si>
  <si>
    <t>с 21.09.23 по 20.10.23</t>
  </si>
  <si>
    <t>с 21.10.23 по 19.11.23</t>
  </si>
  <si>
    <t>с 20.11.23 по 19.12.23</t>
  </si>
  <si>
    <t>с 20.12.23 по 19.01.24</t>
  </si>
  <si>
    <t>с 20.01.24 по 18.02.24</t>
  </si>
  <si>
    <t>с 19.02.24 по 19.03.24</t>
  </si>
  <si>
    <t>с 20.03.24 по 19.04.24</t>
  </si>
  <si>
    <t>с 20.04.24 по 20.05.24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</si>
</sst>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11" fillId="0" borderId="0"/>
    <xf numFmtId="0" fontId="6" fillId="0" borderId="0"/>
  </cellStyleXfs>
  <cellXfs count="130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4" fontId="4" fillId="0" borderId="17" xfId="5" applyNumberFormat="1" applyFont="1" applyFill="1" applyBorder="1" applyAlignment="1">
      <alignment horizontal="center" vertical="center"/>
    </xf>
    <xf numFmtId="4" fontId="9" fillId="0" borderId="17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" fillId="0" borderId="0" xfId="1" applyNumberFormat="1"/>
    <xf numFmtId="0" fontId="14" fillId="0" borderId="0" xfId="1" applyFont="1"/>
    <xf numFmtId="0" fontId="1" fillId="0" borderId="0" xfId="1" applyFill="1"/>
    <xf numFmtId="1" fontId="4" fillId="0" borderId="17" xfId="1" applyNumberFormat="1" applyFont="1" applyFill="1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" fillId="3" borderId="0" xfId="1" applyFill="1"/>
    <xf numFmtId="0" fontId="9" fillId="0" borderId="17" xfId="1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10" fillId="0" borderId="18" xfId="1" applyFont="1" applyFill="1" applyBorder="1" applyAlignment="1">
      <alignment horizontal="center" vertical="center"/>
    </xf>
    <xf numFmtId="0" fontId="1" fillId="0" borderId="18" xfId="1" applyBorder="1"/>
    <xf numFmtId="0" fontId="13" fillId="0" borderId="18" xfId="1" applyFont="1" applyBorder="1" applyAlignment="1">
      <alignment horizontal="center"/>
    </xf>
    <xf numFmtId="0" fontId="13" fillId="0" borderId="18" xfId="1" applyFont="1" applyBorder="1"/>
    <xf numFmtId="0" fontId="1" fillId="0" borderId="1" xfId="1" applyBorder="1" applyAlignment="1">
      <alignment horizontal="center" vertical="center"/>
    </xf>
    <xf numFmtId="165" fontId="17" fillId="0" borderId="1" xfId="1" applyNumberFormat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8" xfId="1" applyBorder="1" applyAlignment="1">
      <alignment horizontal="center"/>
    </xf>
    <xf numFmtId="164" fontId="1" fillId="0" borderId="0" xfId="1" applyNumberFormat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vertical="center"/>
    </xf>
    <xf numFmtId="4" fontId="12" fillId="0" borderId="18" xfId="1" applyNumberFormat="1" applyFont="1" applyBorder="1" applyAlignment="1">
      <alignment vertical="center"/>
    </xf>
    <xf numFmtId="4" fontId="10" fillId="0" borderId="18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10" fillId="0" borderId="18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1" xfId="1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0" fillId="0" borderId="18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 vertical="center"/>
    </xf>
    <xf numFmtId="165" fontId="10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18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1" fillId="0" borderId="1" xfId="1" applyBorder="1"/>
    <xf numFmtId="4" fontId="4" fillId="3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0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 wrapText="1"/>
    </xf>
    <xf numFmtId="2" fontId="4" fillId="0" borderId="1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6"/>
    <cellStyle name="Обычный_жилфонд ЛПУ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72"/>
  <sheetViews>
    <sheetView tabSelected="1" zoomScale="80" zoomScaleNormal="80" workbookViewId="0">
      <pane xSplit="19515" ySplit="1950" topLeftCell="A40" activePane="bottomLeft"/>
      <selection activeCell="I4" sqref="I4:Q4"/>
      <selection pane="topRight" activeCell="W17" sqref="W17"/>
      <selection pane="bottomLeft" activeCell="J69" sqref="J69:K69"/>
      <selection pane="bottomRight" activeCell="U73" sqref="U73"/>
    </sheetView>
  </sheetViews>
  <sheetFormatPr defaultRowHeight="12.75" x14ac:dyDescent="0.2"/>
  <cols>
    <col min="1" max="1" width="5.85546875" style="48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5703125" style="4" customWidth="1"/>
    <col min="7" max="7" width="10.140625" style="4" customWidth="1"/>
    <col min="8" max="8" width="10.7109375" style="4" customWidth="1"/>
    <col min="9" max="9" width="8.42578125" style="42" customWidth="1"/>
    <col min="10" max="10" width="9.710937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7109375" style="4" customWidth="1"/>
    <col min="16" max="16" width="10" style="4" customWidth="1"/>
    <col min="17" max="17" width="9.5703125" style="4" customWidth="1"/>
    <col min="18" max="18" width="1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customWidth="1"/>
    <col min="23" max="23" width="9.140625" style="4" customWidth="1"/>
    <col min="24" max="24" width="9.42578125" style="4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15" t="s">
        <v>0</v>
      </c>
      <c r="B2" s="116" t="s">
        <v>1</v>
      </c>
      <c r="C2" s="117" t="s">
        <v>2</v>
      </c>
      <c r="D2" s="118" t="s">
        <v>3</v>
      </c>
      <c r="E2" s="117" t="s">
        <v>4</v>
      </c>
      <c r="F2" s="121" t="s">
        <v>5</v>
      </c>
      <c r="G2" s="122" t="s">
        <v>6</v>
      </c>
      <c r="H2" s="125" t="s">
        <v>7</v>
      </c>
      <c r="I2" s="127" t="s">
        <v>8</v>
      </c>
      <c r="J2" s="128"/>
      <c r="K2" s="128"/>
      <c r="L2" s="128"/>
      <c r="M2" s="128"/>
      <c r="N2" s="128"/>
      <c r="O2" s="128"/>
      <c r="P2" s="128"/>
      <c r="Q2" s="128"/>
      <c r="R2" s="129"/>
      <c r="S2" s="110" t="s">
        <v>80</v>
      </c>
      <c r="T2" s="110" t="s">
        <v>81</v>
      </c>
      <c r="U2" s="110" t="s">
        <v>9</v>
      </c>
      <c r="V2" s="112" t="s">
        <v>10</v>
      </c>
      <c r="W2" s="112" t="s">
        <v>11</v>
      </c>
      <c r="X2" s="113" t="s">
        <v>12</v>
      </c>
      <c r="Y2" s="2"/>
      <c r="Z2" s="104"/>
      <c r="AA2" s="104"/>
      <c r="AB2" s="10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15"/>
      <c r="B3" s="116"/>
      <c r="C3" s="117"/>
      <c r="D3" s="119"/>
      <c r="E3" s="117"/>
      <c r="F3" s="121"/>
      <c r="G3" s="123"/>
      <c r="H3" s="125"/>
      <c r="I3" s="105" t="s">
        <v>84</v>
      </c>
      <c r="J3" s="106"/>
      <c r="K3" s="106"/>
      <c r="L3" s="106"/>
      <c r="M3" s="106"/>
      <c r="N3" s="106"/>
      <c r="O3" s="106"/>
      <c r="P3" s="106"/>
      <c r="Q3" s="106"/>
      <c r="R3" s="107"/>
      <c r="S3" s="110"/>
      <c r="T3" s="110"/>
      <c r="U3" s="110"/>
      <c r="V3" s="112"/>
      <c r="W3" s="112"/>
      <c r="X3" s="113"/>
      <c r="Y3" s="2"/>
      <c r="Z3" s="104"/>
      <c r="AA3" s="104"/>
      <c r="AB3" s="10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7.5" customHeight="1" x14ac:dyDescent="0.2">
      <c r="A4" s="115"/>
      <c r="B4" s="116"/>
      <c r="C4" s="117"/>
      <c r="D4" s="120"/>
      <c r="E4" s="117"/>
      <c r="F4" s="121"/>
      <c r="G4" s="124"/>
      <c r="H4" s="126"/>
      <c r="I4" s="5" t="s">
        <v>85</v>
      </c>
      <c r="J4" s="5" t="s">
        <v>86</v>
      </c>
      <c r="K4" s="5" t="s">
        <v>87</v>
      </c>
      <c r="L4" s="5" t="s">
        <v>88</v>
      </c>
      <c r="M4" s="5" t="s">
        <v>89</v>
      </c>
      <c r="N4" s="5" t="s">
        <v>90</v>
      </c>
      <c r="O4" s="5" t="s">
        <v>91</v>
      </c>
      <c r="P4" s="5" t="s">
        <v>92</v>
      </c>
      <c r="Q4" s="5" t="s">
        <v>93</v>
      </c>
      <c r="R4" s="5"/>
      <c r="S4" s="111"/>
      <c r="T4" s="111"/>
      <c r="U4" s="111"/>
      <c r="V4" s="112"/>
      <c r="W4" s="112"/>
      <c r="X4" s="113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45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11">
        <v>8</v>
      </c>
      <c r="I5" s="12">
        <v>9</v>
      </c>
      <c r="J5" s="13">
        <v>10</v>
      </c>
      <c r="K5" s="14">
        <v>11</v>
      </c>
      <c r="L5" s="14">
        <v>12</v>
      </c>
      <c r="M5" s="15">
        <v>13</v>
      </c>
      <c r="N5" s="15">
        <v>14</v>
      </c>
      <c r="O5" s="15">
        <v>15</v>
      </c>
      <c r="P5" s="15">
        <v>16</v>
      </c>
      <c r="Q5" s="8">
        <v>17</v>
      </c>
      <c r="R5" s="8">
        <v>18</v>
      </c>
      <c r="S5" s="8">
        <v>17</v>
      </c>
      <c r="T5" s="8">
        <v>18</v>
      </c>
      <c r="U5" s="8">
        <v>19</v>
      </c>
      <c r="V5" s="8">
        <v>20</v>
      </c>
      <c r="W5" s="16">
        <v>21</v>
      </c>
      <c r="X5" s="8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x14ac:dyDescent="0.2">
      <c r="A6" s="46"/>
      <c r="B6" s="9"/>
      <c r="C6" s="8"/>
      <c r="D6" s="8"/>
      <c r="E6" s="8"/>
      <c r="F6" s="10"/>
      <c r="G6" s="11"/>
      <c r="H6" s="43"/>
      <c r="I6" s="44"/>
      <c r="J6" s="13"/>
      <c r="K6" s="14"/>
      <c r="L6" s="14"/>
      <c r="M6" s="15"/>
      <c r="N6" s="15"/>
      <c r="O6" s="15"/>
      <c r="P6" s="15"/>
      <c r="Q6" s="8"/>
      <c r="R6" s="8"/>
      <c r="S6" s="8"/>
      <c r="T6" s="8"/>
      <c r="U6" s="8"/>
      <c r="V6" s="8"/>
      <c r="W6" s="16"/>
      <c r="X6" s="17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x14ac:dyDescent="0.2">
      <c r="A7" s="47">
        <v>1</v>
      </c>
      <c r="B7" s="18" t="s">
        <v>13</v>
      </c>
      <c r="C7" s="19">
        <v>1976</v>
      </c>
      <c r="D7" s="19">
        <v>5</v>
      </c>
      <c r="E7" s="19" t="s">
        <v>14</v>
      </c>
      <c r="F7" s="53">
        <v>2606.12</v>
      </c>
      <c r="G7" s="20">
        <v>533.03</v>
      </c>
      <c r="H7" s="21">
        <v>269.2</v>
      </c>
      <c r="I7" s="22">
        <v>4.3070000000000004</v>
      </c>
      <c r="J7" s="74">
        <v>25.123999999999999</v>
      </c>
      <c r="K7" s="23">
        <v>50.203000000000003</v>
      </c>
      <c r="L7" s="23"/>
      <c r="M7" s="83"/>
      <c r="N7" s="24"/>
      <c r="O7" s="24"/>
      <c r="P7" s="23"/>
      <c r="Q7" s="23"/>
      <c r="R7" s="25"/>
      <c r="S7" s="26">
        <f>I7+J7+K7+L7</f>
        <v>79.634</v>
      </c>
      <c r="T7" s="26">
        <f>M7+N7+O7+P7+Q7+R7</f>
        <v>0</v>
      </c>
      <c r="U7" s="17">
        <f>S7+T7</f>
        <v>79.634</v>
      </c>
      <c r="V7" s="103">
        <v>802.54</v>
      </c>
      <c r="W7" s="27">
        <f>1-(U7/V7)</f>
        <v>0.90077254716275823</v>
      </c>
      <c r="X7" s="17">
        <f>(U7/9)</f>
        <v>8.8482222222222227</v>
      </c>
      <c r="Y7" s="2"/>
      <c r="Z7" s="2"/>
      <c r="AA7" s="28"/>
      <c r="AB7" s="2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47">
        <v>2</v>
      </c>
      <c r="B8" s="18" t="s">
        <v>72</v>
      </c>
      <c r="C8" s="19">
        <v>1968</v>
      </c>
      <c r="D8" s="19">
        <v>2</v>
      </c>
      <c r="E8" s="19" t="s">
        <v>15</v>
      </c>
      <c r="F8" s="53">
        <v>229.9</v>
      </c>
      <c r="G8" s="20">
        <v>269.5</v>
      </c>
      <c r="H8" s="21">
        <v>25.4</v>
      </c>
      <c r="I8" s="22">
        <v>1.4079999999999999</v>
      </c>
      <c r="J8" s="74">
        <v>5.867</v>
      </c>
      <c r="K8" s="23">
        <v>10.211</v>
      </c>
      <c r="L8" s="23"/>
      <c r="M8" s="83"/>
      <c r="N8" s="24"/>
      <c r="O8" s="24"/>
      <c r="P8" s="23"/>
      <c r="Q8" s="23"/>
      <c r="R8" s="25"/>
      <c r="S8" s="26">
        <f>I8+J8+K8+L8</f>
        <v>17.486000000000001</v>
      </c>
      <c r="T8" s="26">
        <f>M8+N8+O8+P8+Q8+R8</f>
        <v>0</v>
      </c>
      <c r="U8" s="17">
        <f t="shared" ref="U8:U68" si="0">S8+T8</f>
        <v>17.486000000000001</v>
      </c>
      <c r="V8" s="103">
        <v>191.77</v>
      </c>
      <c r="W8" s="27">
        <f t="shared" ref="W8:W68" si="1">1-(U8/V8)</f>
        <v>0.90881785472180221</v>
      </c>
      <c r="X8" s="17">
        <f t="shared" ref="X8:X68" si="2">(U8/9)</f>
        <v>1.9428888888888889</v>
      </c>
      <c r="Y8" s="50"/>
      <c r="Z8" s="50"/>
      <c r="AA8" s="28"/>
      <c r="AB8" s="2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47">
        <v>3</v>
      </c>
      <c r="B9" s="18" t="s">
        <v>16</v>
      </c>
      <c r="C9" s="19">
        <v>1978</v>
      </c>
      <c r="D9" s="19">
        <v>5</v>
      </c>
      <c r="E9" s="19" t="s">
        <v>14</v>
      </c>
      <c r="F9" s="53">
        <v>2898.35</v>
      </c>
      <c r="G9" s="20">
        <v>321.2</v>
      </c>
      <c r="H9" s="21">
        <v>274.39999999999998</v>
      </c>
      <c r="I9" s="22">
        <v>6.1870000000000003</v>
      </c>
      <c r="J9" s="74">
        <v>29.538</v>
      </c>
      <c r="K9" s="23">
        <v>51.515999999999998</v>
      </c>
      <c r="L9" s="23"/>
      <c r="M9" s="83"/>
      <c r="N9" s="24"/>
      <c r="O9" s="24"/>
      <c r="P9" s="23"/>
      <c r="Q9" s="23"/>
      <c r="R9" s="25"/>
      <c r="S9" s="26">
        <f t="shared" ref="S9:S37" si="3">I9+J9+K9+L9</f>
        <v>87.241</v>
      </c>
      <c r="T9" s="26">
        <f t="shared" ref="T9:T36" si="4">M9+N9+O9+P9+Q9+R9</f>
        <v>0</v>
      </c>
      <c r="U9" s="17">
        <f t="shared" si="0"/>
        <v>87.241</v>
      </c>
      <c r="V9" s="103">
        <v>822.69</v>
      </c>
      <c r="W9" s="27">
        <f t="shared" si="1"/>
        <v>0.8939564112849312</v>
      </c>
      <c r="X9" s="17">
        <f t="shared" si="2"/>
        <v>9.6934444444444452</v>
      </c>
      <c r="Y9" s="2"/>
      <c r="Z9" s="2"/>
      <c r="AA9" s="28"/>
      <c r="AB9" s="2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47">
        <v>4</v>
      </c>
      <c r="B10" s="18" t="s">
        <v>17</v>
      </c>
      <c r="C10" s="19">
        <v>1977</v>
      </c>
      <c r="D10" s="19">
        <v>5</v>
      </c>
      <c r="E10" s="19" t="s">
        <v>14</v>
      </c>
      <c r="F10" s="54">
        <v>2916.4</v>
      </c>
      <c r="G10" s="55">
        <v>292.7</v>
      </c>
      <c r="H10" s="21">
        <v>274</v>
      </c>
      <c r="I10" s="22">
        <v>5.8520000000000003</v>
      </c>
      <c r="J10" s="74">
        <v>22.829000000000001</v>
      </c>
      <c r="K10" s="23">
        <v>49.97</v>
      </c>
      <c r="L10" s="23"/>
      <c r="M10" s="83"/>
      <c r="N10" s="24"/>
      <c r="O10" s="24"/>
      <c r="P10" s="23"/>
      <c r="Q10" s="23"/>
      <c r="R10" s="25"/>
      <c r="S10" s="26">
        <f t="shared" si="3"/>
        <v>78.650999999999996</v>
      </c>
      <c r="T10" s="26">
        <f t="shared" si="4"/>
        <v>0</v>
      </c>
      <c r="U10" s="17">
        <f t="shared" si="0"/>
        <v>78.650999999999996</v>
      </c>
      <c r="V10" s="29">
        <v>820.22</v>
      </c>
      <c r="W10" s="27">
        <f t="shared" si="1"/>
        <v>0.90410987296091294</v>
      </c>
      <c r="X10" s="17">
        <f t="shared" si="2"/>
        <v>8.738999999999999</v>
      </c>
      <c r="Y10" s="2"/>
      <c r="Z10" s="2"/>
      <c r="AA10" s="28"/>
      <c r="AB10" s="2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x14ac:dyDescent="0.2">
      <c r="A11" s="47">
        <v>5</v>
      </c>
      <c r="B11" s="18" t="s">
        <v>18</v>
      </c>
      <c r="C11" s="19">
        <v>1980</v>
      </c>
      <c r="D11" s="19">
        <v>5</v>
      </c>
      <c r="E11" s="19" t="s">
        <v>14</v>
      </c>
      <c r="F11" s="54">
        <v>3065.95</v>
      </c>
      <c r="G11" s="55">
        <v>133.69999999999999</v>
      </c>
      <c r="H11" s="21">
        <v>283.38</v>
      </c>
      <c r="I11" s="22">
        <v>5.6820000000000004</v>
      </c>
      <c r="J11" s="74">
        <v>30.891999999999999</v>
      </c>
      <c r="K11" s="23">
        <v>49.347000000000001</v>
      </c>
      <c r="L11" s="23"/>
      <c r="M11" s="83"/>
      <c r="N11" s="24"/>
      <c r="O11" s="24"/>
      <c r="P11" s="23"/>
      <c r="Q11" s="23"/>
      <c r="R11" s="25"/>
      <c r="S11" s="26">
        <f t="shared" si="3"/>
        <v>85.920999999999992</v>
      </c>
      <c r="T11" s="26">
        <f t="shared" si="4"/>
        <v>0</v>
      </c>
      <c r="U11" s="17">
        <f t="shared" si="0"/>
        <v>85.920999999999992</v>
      </c>
      <c r="V11" s="29">
        <v>817.75</v>
      </c>
      <c r="W11" s="27">
        <f t="shared" si="1"/>
        <v>0.89492999082849278</v>
      </c>
      <c r="X11" s="17">
        <f t="shared" si="2"/>
        <v>9.5467777777777769</v>
      </c>
      <c r="Y11" s="2"/>
      <c r="Z11" s="2"/>
      <c r="AA11" s="28"/>
      <c r="AB11" s="2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x14ac:dyDescent="0.2">
      <c r="A12" s="47">
        <v>6</v>
      </c>
      <c r="B12" s="18" t="s">
        <v>19</v>
      </c>
      <c r="C12" s="19">
        <v>1979</v>
      </c>
      <c r="D12" s="19">
        <v>5</v>
      </c>
      <c r="E12" s="19" t="s">
        <v>14</v>
      </c>
      <c r="F12" s="54">
        <v>2998.4</v>
      </c>
      <c r="G12" s="55">
        <v>218.5</v>
      </c>
      <c r="H12" s="21">
        <v>273.8</v>
      </c>
      <c r="I12" s="22">
        <v>7.9089999999999998</v>
      </c>
      <c r="J12" s="74">
        <v>29.715</v>
      </c>
      <c r="K12" s="23">
        <v>51.07</v>
      </c>
      <c r="L12" s="23"/>
      <c r="M12" s="83"/>
      <c r="N12" s="24"/>
      <c r="O12" s="24"/>
      <c r="P12" s="23"/>
      <c r="Q12" s="23"/>
      <c r="R12" s="25"/>
      <c r="S12" s="26">
        <f t="shared" si="3"/>
        <v>88.694000000000003</v>
      </c>
      <c r="T12" s="26">
        <f t="shared" si="4"/>
        <v>0</v>
      </c>
      <c r="U12" s="17">
        <f t="shared" si="0"/>
        <v>88.694000000000003</v>
      </c>
      <c r="V12" s="29">
        <v>820.78</v>
      </c>
      <c r="W12" s="27">
        <f t="shared" si="1"/>
        <v>0.89193937474109997</v>
      </c>
      <c r="X12" s="17">
        <f t="shared" si="2"/>
        <v>9.8548888888888886</v>
      </c>
      <c r="Y12" s="2"/>
      <c r="Z12" s="2"/>
      <c r="AA12" s="28"/>
      <c r="AB12" s="28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x14ac:dyDescent="0.2">
      <c r="A13" s="47">
        <v>7</v>
      </c>
      <c r="B13" s="18" t="s">
        <v>56</v>
      </c>
      <c r="C13" s="19">
        <v>1981</v>
      </c>
      <c r="D13" s="19">
        <v>5</v>
      </c>
      <c r="E13" s="19" t="s">
        <v>14</v>
      </c>
      <c r="F13" s="54">
        <v>3098.2</v>
      </c>
      <c r="G13" s="55">
        <v>106.4</v>
      </c>
      <c r="H13" s="21">
        <v>276.2</v>
      </c>
      <c r="I13" s="22">
        <v>5.4889999999999999</v>
      </c>
      <c r="J13" s="74">
        <v>25.553999999999998</v>
      </c>
      <c r="K13" s="23">
        <v>51.08</v>
      </c>
      <c r="L13" s="23"/>
      <c r="M13" s="83"/>
      <c r="N13" s="24"/>
      <c r="O13" s="24"/>
      <c r="P13" s="23"/>
      <c r="Q13" s="23"/>
      <c r="R13" s="25"/>
      <c r="S13" s="26">
        <f t="shared" ref="S13" si="5">I13+J13+K13+L13</f>
        <v>82.12299999999999</v>
      </c>
      <c r="T13" s="26">
        <f t="shared" ref="T13" si="6">M13+N13+O13+P13+Q13+R13</f>
        <v>0</v>
      </c>
      <c r="U13" s="17">
        <f t="shared" si="0"/>
        <v>82.12299999999999</v>
      </c>
      <c r="V13" s="29">
        <v>818.15</v>
      </c>
      <c r="W13" s="27">
        <f t="shared" si="1"/>
        <v>0.89962354091548002</v>
      </c>
      <c r="X13" s="17">
        <f t="shared" si="2"/>
        <v>9.1247777777777763</v>
      </c>
      <c r="Y13" s="50"/>
      <c r="Z13" s="50"/>
      <c r="AA13" s="28"/>
      <c r="AB13" s="2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x14ac:dyDescent="0.2">
      <c r="A14" s="47">
        <v>8</v>
      </c>
      <c r="B14" s="18" t="s">
        <v>20</v>
      </c>
      <c r="C14" s="19">
        <v>1975</v>
      </c>
      <c r="D14" s="19">
        <v>3</v>
      </c>
      <c r="E14" s="19" t="s">
        <v>15</v>
      </c>
      <c r="F14" s="54">
        <v>1076.9000000000001</v>
      </c>
      <c r="G14" s="55"/>
      <c r="H14" s="21">
        <v>74</v>
      </c>
      <c r="I14" s="22">
        <v>4.8000000000000001E-2</v>
      </c>
      <c r="J14" s="74">
        <v>12.606</v>
      </c>
      <c r="K14" s="23">
        <v>21.867000000000001</v>
      </c>
      <c r="L14" s="23"/>
      <c r="M14" s="83"/>
      <c r="N14" s="24"/>
      <c r="O14" s="24"/>
      <c r="P14" s="23"/>
      <c r="Q14" s="23"/>
      <c r="R14" s="25"/>
      <c r="S14" s="26">
        <f t="shared" si="3"/>
        <v>34.521000000000001</v>
      </c>
      <c r="T14" s="26">
        <f t="shared" si="4"/>
        <v>0</v>
      </c>
      <c r="U14" s="17">
        <f t="shared" si="0"/>
        <v>34.521000000000001</v>
      </c>
      <c r="V14" s="29">
        <v>292.75</v>
      </c>
      <c r="W14" s="27">
        <f t="shared" si="1"/>
        <v>0.88208027327070881</v>
      </c>
      <c r="X14" s="17">
        <f t="shared" si="2"/>
        <v>3.8356666666666666</v>
      </c>
      <c r="Y14" s="2"/>
      <c r="Z14" s="2"/>
      <c r="AA14" s="28"/>
      <c r="AB14" s="2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x14ac:dyDescent="0.2">
      <c r="A15" s="47">
        <v>9</v>
      </c>
      <c r="B15" s="18" t="s">
        <v>21</v>
      </c>
      <c r="C15" s="19">
        <v>1968</v>
      </c>
      <c r="D15" s="19">
        <v>2</v>
      </c>
      <c r="E15" s="19" t="s">
        <v>15</v>
      </c>
      <c r="F15" s="54">
        <v>435.2</v>
      </c>
      <c r="G15" s="55">
        <v>70.3</v>
      </c>
      <c r="H15" s="21">
        <v>37.700000000000003</v>
      </c>
      <c r="I15" s="22">
        <v>1.27</v>
      </c>
      <c r="J15" s="74">
        <v>6.88</v>
      </c>
      <c r="K15" s="23">
        <v>13.1</v>
      </c>
      <c r="L15" s="23"/>
      <c r="M15" s="83"/>
      <c r="N15" s="24"/>
      <c r="O15" s="24"/>
      <c r="P15" s="23"/>
      <c r="Q15" s="23"/>
      <c r="R15" s="25"/>
      <c r="S15" s="26">
        <f t="shared" si="3"/>
        <v>21.25</v>
      </c>
      <c r="T15" s="26">
        <f t="shared" si="4"/>
        <v>0</v>
      </c>
      <c r="U15" s="17">
        <f t="shared" si="0"/>
        <v>21.25</v>
      </c>
      <c r="V15" s="29">
        <v>194.11</v>
      </c>
      <c r="W15" s="27">
        <f t="shared" si="1"/>
        <v>0.89052599041780434</v>
      </c>
      <c r="X15" s="17">
        <f t="shared" si="2"/>
        <v>2.3611111111111112</v>
      </c>
      <c r="Y15" s="2"/>
      <c r="Z15" s="30"/>
      <c r="AA15" s="28"/>
      <c r="AB15" s="2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x14ac:dyDescent="0.2">
      <c r="A16" s="47">
        <v>10</v>
      </c>
      <c r="B16" s="18" t="s">
        <v>57</v>
      </c>
      <c r="C16" s="19">
        <v>1970</v>
      </c>
      <c r="D16" s="19">
        <v>2</v>
      </c>
      <c r="E16" s="19" t="s">
        <v>15</v>
      </c>
      <c r="F16" s="54">
        <v>440.9</v>
      </c>
      <c r="G16" s="55">
        <v>47.4</v>
      </c>
      <c r="H16" s="21">
        <v>39.5</v>
      </c>
      <c r="I16" s="22">
        <v>1.48</v>
      </c>
      <c r="J16" s="74">
        <v>5.97</v>
      </c>
      <c r="K16" s="23">
        <v>11.84</v>
      </c>
      <c r="L16" s="23"/>
      <c r="M16" s="83"/>
      <c r="N16" s="24"/>
      <c r="O16" s="24"/>
      <c r="P16" s="23"/>
      <c r="Q16" s="23"/>
      <c r="R16" s="25"/>
      <c r="S16" s="26">
        <f t="shared" ref="S16:S24" si="7">I16+J16+K16+L16</f>
        <v>19.29</v>
      </c>
      <c r="T16" s="26">
        <f t="shared" ref="T16:T24" si="8">M16+N16+O16+P16+Q16+R16</f>
        <v>0</v>
      </c>
      <c r="U16" s="17">
        <f t="shared" si="0"/>
        <v>19.29</v>
      </c>
      <c r="V16" s="29">
        <v>187.51</v>
      </c>
      <c r="W16" s="27">
        <f t="shared" si="1"/>
        <v>0.89712548664071246</v>
      </c>
      <c r="X16" s="17">
        <f t="shared" si="2"/>
        <v>2.1433333333333331</v>
      </c>
      <c r="Y16" s="50"/>
      <c r="Z16" s="30"/>
      <c r="AA16" s="28"/>
      <c r="AB16" s="28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x14ac:dyDescent="0.2">
      <c r="A17" s="47">
        <v>11</v>
      </c>
      <c r="B17" s="18" t="s">
        <v>58</v>
      </c>
      <c r="C17" s="19">
        <v>1968</v>
      </c>
      <c r="D17" s="19">
        <v>2</v>
      </c>
      <c r="E17" s="19" t="s">
        <v>15</v>
      </c>
      <c r="F17" s="54">
        <v>490.6</v>
      </c>
      <c r="G17" s="55"/>
      <c r="H17" s="21">
        <v>38.6</v>
      </c>
      <c r="I17" s="22">
        <v>1.4</v>
      </c>
      <c r="J17" s="74">
        <v>6.984</v>
      </c>
      <c r="K17" s="23">
        <v>12.238</v>
      </c>
      <c r="L17" s="23"/>
      <c r="M17" s="83"/>
      <c r="N17" s="24"/>
      <c r="O17" s="24"/>
      <c r="P17" s="23"/>
      <c r="Q17" s="23"/>
      <c r="R17" s="25"/>
      <c r="S17" s="26">
        <f t="shared" si="7"/>
        <v>20.622</v>
      </c>
      <c r="T17" s="26">
        <f t="shared" si="8"/>
        <v>0</v>
      </c>
      <c r="U17" s="17">
        <f t="shared" si="0"/>
        <v>20.622</v>
      </c>
      <c r="V17" s="29">
        <v>188.39</v>
      </c>
      <c r="W17" s="27">
        <f t="shared" si="1"/>
        <v>0.8905355910610967</v>
      </c>
      <c r="X17" s="17">
        <f t="shared" si="2"/>
        <v>2.2913333333333332</v>
      </c>
      <c r="Y17" s="50"/>
      <c r="Z17" s="30"/>
      <c r="AA17" s="28"/>
      <c r="AB17" s="2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x14ac:dyDescent="0.2">
      <c r="A18" s="47">
        <v>12</v>
      </c>
      <c r="B18" s="18" t="s">
        <v>59</v>
      </c>
      <c r="C18" s="19">
        <v>1968</v>
      </c>
      <c r="D18" s="19">
        <v>2</v>
      </c>
      <c r="E18" s="19" t="s">
        <v>15</v>
      </c>
      <c r="F18" s="54">
        <v>486.8</v>
      </c>
      <c r="G18" s="55"/>
      <c r="H18" s="21">
        <v>33.6</v>
      </c>
      <c r="I18" s="22">
        <v>1.0880000000000001</v>
      </c>
      <c r="J18" s="74">
        <v>6.5279999999999996</v>
      </c>
      <c r="K18" s="23">
        <v>11.689</v>
      </c>
      <c r="L18" s="23"/>
      <c r="M18" s="83"/>
      <c r="N18" s="24"/>
      <c r="O18" s="24"/>
      <c r="P18" s="23"/>
      <c r="Q18" s="23"/>
      <c r="R18" s="25"/>
      <c r="S18" s="26">
        <f t="shared" si="7"/>
        <v>19.305</v>
      </c>
      <c r="T18" s="26">
        <f t="shared" si="8"/>
        <v>0</v>
      </c>
      <c r="U18" s="17">
        <f t="shared" si="0"/>
        <v>19.305</v>
      </c>
      <c r="V18" s="29">
        <v>186.78</v>
      </c>
      <c r="W18" s="27">
        <f t="shared" si="1"/>
        <v>0.89664310954063609</v>
      </c>
      <c r="X18" s="17">
        <f t="shared" si="2"/>
        <v>2.145</v>
      </c>
      <c r="Y18" s="50"/>
      <c r="Z18" s="30"/>
      <c r="AA18" s="28"/>
      <c r="AB18" s="28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x14ac:dyDescent="0.2">
      <c r="A19" s="47">
        <v>13</v>
      </c>
      <c r="B19" s="18" t="s">
        <v>60</v>
      </c>
      <c r="C19" s="19">
        <v>1974</v>
      </c>
      <c r="D19" s="19">
        <v>3</v>
      </c>
      <c r="E19" s="19" t="s">
        <v>15</v>
      </c>
      <c r="F19" s="54">
        <v>1071.8</v>
      </c>
      <c r="G19" s="55"/>
      <c r="H19" s="21">
        <v>83.2</v>
      </c>
      <c r="I19" s="22">
        <v>2.59</v>
      </c>
      <c r="J19" s="74">
        <v>11.42</v>
      </c>
      <c r="K19" s="23">
        <v>19.95</v>
      </c>
      <c r="L19" s="23"/>
      <c r="M19" s="83"/>
      <c r="N19" s="24"/>
      <c r="O19" s="24"/>
      <c r="P19" s="23"/>
      <c r="Q19" s="23"/>
      <c r="R19" s="25"/>
      <c r="S19" s="26">
        <f t="shared" si="7"/>
        <v>33.96</v>
      </c>
      <c r="T19" s="26">
        <f t="shared" si="8"/>
        <v>0</v>
      </c>
      <c r="U19" s="17">
        <f t="shared" si="0"/>
        <v>33.96</v>
      </c>
      <c r="V19" s="29">
        <v>291.69</v>
      </c>
      <c r="W19" s="27">
        <f t="shared" si="1"/>
        <v>0.88357502828345158</v>
      </c>
      <c r="X19" s="17">
        <f t="shared" si="2"/>
        <v>3.7733333333333334</v>
      </c>
      <c r="Y19" s="50"/>
      <c r="Z19" s="30"/>
      <c r="AA19" s="28"/>
      <c r="AB19" s="28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x14ac:dyDescent="0.2">
      <c r="A20" s="47">
        <v>14</v>
      </c>
      <c r="B20" s="18" t="s">
        <v>61</v>
      </c>
      <c r="C20" s="19">
        <v>1968</v>
      </c>
      <c r="D20" s="19">
        <v>2</v>
      </c>
      <c r="E20" s="19" t="s">
        <v>15</v>
      </c>
      <c r="F20" s="54">
        <v>494.5</v>
      </c>
      <c r="G20" s="55"/>
      <c r="H20" s="21">
        <v>37</v>
      </c>
      <c r="I20" s="22">
        <v>1.1299999999999999</v>
      </c>
      <c r="J20" s="74">
        <v>6.484</v>
      </c>
      <c r="K20" s="23">
        <v>11.87</v>
      </c>
      <c r="L20" s="23"/>
      <c r="M20" s="83"/>
      <c r="N20" s="24"/>
      <c r="O20" s="24"/>
      <c r="P20" s="23"/>
      <c r="Q20" s="23"/>
      <c r="R20" s="25"/>
      <c r="S20" s="26">
        <f t="shared" si="7"/>
        <v>19.483999999999998</v>
      </c>
      <c r="T20" s="26">
        <f t="shared" si="8"/>
        <v>0</v>
      </c>
      <c r="U20" s="17">
        <f t="shared" si="0"/>
        <v>19.483999999999998</v>
      </c>
      <c r="V20" s="29">
        <v>189.89</v>
      </c>
      <c r="W20" s="27">
        <f t="shared" si="1"/>
        <v>0.8973932276581178</v>
      </c>
      <c r="X20" s="17">
        <f t="shared" si="2"/>
        <v>2.1648888888888886</v>
      </c>
      <c r="Y20" s="50"/>
      <c r="Z20" s="30"/>
      <c r="AA20" s="28"/>
      <c r="AB20" s="2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x14ac:dyDescent="0.2">
      <c r="A21" s="47">
        <v>15</v>
      </c>
      <c r="B21" s="18" t="s">
        <v>62</v>
      </c>
      <c r="C21" s="19">
        <v>1971</v>
      </c>
      <c r="D21" s="19">
        <v>2</v>
      </c>
      <c r="E21" s="19" t="s">
        <v>15</v>
      </c>
      <c r="F21" s="54">
        <v>480.7</v>
      </c>
      <c r="G21" s="55"/>
      <c r="H21" s="21">
        <v>38.4</v>
      </c>
      <c r="I21" s="22">
        <v>1.4259999999999999</v>
      </c>
      <c r="J21" s="74">
        <v>8.0449999999999999</v>
      </c>
      <c r="K21" s="23">
        <v>15.593</v>
      </c>
      <c r="L21" s="23"/>
      <c r="M21" s="83"/>
      <c r="N21" s="24"/>
      <c r="O21" s="24"/>
      <c r="P21" s="23"/>
      <c r="Q21" s="23"/>
      <c r="R21" s="25"/>
      <c r="S21" s="26">
        <f t="shared" si="7"/>
        <v>25.064</v>
      </c>
      <c r="T21" s="26">
        <f t="shared" si="8"/>
        <v>0</v>
      </c>
      <c r="U21" s="17">
        <f t="shared" si="0"/>
        <v>25.064</v>
      </c>
      <c r="V21" s="29">
        <v>185.74</v>
      </c>
      <c r="W21" s="27">
        <f t="shared" si="1"/>
        <v>0.86505868418219012</v>
      </c>
      <c r="X21" s="17">
        <f t="shared" si="2"/>
        <v>2.7848888888888887</v>
      </c>
      <c r="Y21" s="50"/>
      <c r="Z21" s="30"/>
      <c r="AA21" s="28"/>
      <c r="AB21" s="28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x14ac:dyDescent="0.2">
      <c r="A22" s="47">
        <v>16</v>
      </c>
      <c r="B22" s="18" t="s">
        <v>63</v>
      </c>
      <c r="C22" s="19">
        <v>1974</v>
      </c>
      <c r="D22" s="19">
        <v>3</v>
      </c>
      <c r="E22" s="19" t="s">
        <v>15</v>
      </c>
      <c r="F22" s="54">
        <v>1086.0999999999999</v>
      </c>
      <c r="G22" s="55"/>
      <c r="H22" s="21">
        <v>77.400000000000006</v>
      </c>
      <c r="I22" s="22">
        <v>1.3460000000000001</v>
      </c>
      <c r="J22" s="74">
        <v>7.3879999999999999</v>
      </c>
      <c r="K22" s="23">
        <v>13.6</v>
      </c>
      <c r="L22" s="23"/>
      <c r="M22" s="83"/>
      <c r="N22" s="24"/>
      <c r="O22" s="24"/>
      <c r="P22" s="23"/>
      <c r="Q22" s="23"/>
      <c r="R22" s="25"/>
      <c r="S22" s="26">
        <f t="shared" si="7"/>
        <v>22.334</v>
      </c>
      <c r="T22" s="26">
        <f t="shared" si="8"/>
        <v>0</v>
      </c>
      <c r="U22" s="17">
        <f t="shared" si="0"/>
        <v>22.334</v>
      </c>
      <c r="V22" s="29">
        <v>295.74</v>
      </c>
      <c r="W22" s="27">
        <f t="shared" si="1"/>
        <v>0.92448096300804761</v>
      </c>
      <c r="X22" s="17">
        <f t="shared" si="2"/>
        <v>2.4815555555555555</v>
      </c>
      <c r="Y22" s="50"/>
      <c r="Z22" s="30"/>
      <c r="AA22" s="28"/>
      <c r="AB22" s="2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x14ac:dyDescent="0.2">
      <c r="A23" s="47">
        <v>17</v>
      </c>
      <c r="B23" s="18" t="s">
        <v>64</v>
      </c>
      <c r="C23" s="19">
        <v>1971</v>
      </c>
      <c r="D23" s="19">
        <v>2</v>
      </c>
      <c r="E23" s="19" t="s">
        <v>15</v>
      </c>
      <c r="F23" s="54">
        <v>482.1</v>
      </c>
      <c r="G23" s="55"/>
      <c r="H23" s="21">
        <v>36</v>
      </c>
      <c r="I23" s="22">
        <v>1.33</v>
      </c>
      <c r="J23" s="74">
        <v>6.33</v>
      </c>
      <c r="K23" s="23">
        <v>11.24</v>
      </c>
      <c r="L23" s="23"/>
      <c r="M23" s="83"/>
      <c r="N23" s="24"/>
      <c r="O23" s="24"/>
      <c r="P23" s="23"/>
      <c r="Q23" s="23"/>
      <c r="R23" s="25"/>
      <c r="S23" s="26">
        <f t="shared" si="7"/>
        <v>18.899999999999999</v>
      </c>
      <c r="T23" s="26">
        <f t="shared" si="8"/>
        <v>0</v>
      </c>
      <c r="U23" s="17">
        <f t="shared" si="0"/>
        <v>18.899999999999999</v>
      </c>
      <c r="V23" s="29">
        <v>185.13</v>
      </c>
      <c r="W23" s="27">
        <f t="shared" si="1"/>
        <v>0.89790957705396213</v>
      </c>
      <c r="X23" s="17">
        <f t="shared" si="2"/>
        <v>2.0999999999999996</v>
      </c>
      <c r="Y23" s="50"/>
      <c r="Z23" s="30"/>
      <c r="AA23" s="28"/>
      <c r="AB23" s="2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x14ac:dyDescent="0.2">
      <c r="A24" s="47">
        <v>18</v>
      </c>
      <c r="B24" s="18" t="s">
        <v>22</v>
      </c>
      <c r="C24" s="19">
        <v>1974</v>
      </c>
      <c r="D24" s="19">
        <v>3</v>
      </c>
      <c r="E24" s="19" t="s">
        <v>15</v>
      </c>
      <c r="F24" s="54">
        <v>1080.5</v>
      </c>
      <c r="G24" s="55"/>
      <c r="H24" s="21">
        <v>37.799999999999997</v>
      </c>
      <c r="I24" s="22">
        <v>1.5509999999999999</v>
      </c>
      <c r="J24" s="74">
        <v>10.095000000000001</v>
      </c>
      <c r="K24" s="23">
        <v>19.568999999999999</v>
      </c>
      <c r="L24" s="23"/>
      <c r="M24" s="83"/>
      <c r="N24" s="24"/>
      <c r="O24" s="24"/>
      <c r="P24" s="23"/>
      <c r="Q24" s="23"/>
      <c r="R24" s="25"/>
      <c r="S24" s="26">
        <f t="shared" si="7"/>
        <v>31.215</v>
      </c>
      <c r="T24" s="26">
        <f t="shared" si="8"/>
        <v>0</v>
      </c>
      <c r="U24" s="17">
        <f t="shared" si="0"/>
        <v>31.215</v>
      </c>
      <c r="V24" s="29">
        <v>293.73</v>
      </c>
      <c r="W24" s="27">
        <f t="shared" si="1"/>
        <v>0.89372893473598203</v>
      </c>
      <c r="X24" s="17">
        <f t="shared" si="2"/>
        <v>3.4683333333333333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x14ac:dyDescent="0.2">
      <c r="A25" s="47">
        <v>19</v>
      </c>
      <c r="B25" s="18" t="s">
        <v>79</v>
      </c>
      <c r="C25" s="19">
        <v>2020</v>
      </c>
      <c r="D25" s="19">
        <v>5</v>
      </c>
      <c r="E25" s="19" t="s">
        <v>15</v>
      </c>
      <c r="F25" s="54">
        <v>3607.9</v>
      </c>
      <c r="G25" s="55">
        <v>0</v>
      </c>
      <c r="H25" s="21">
        <v>524.20000000000005</v>
      </c>
      <c r="I25" s="22">
        <v>4.8079999999999998</v>
      </c>
      <c r="J25" s="74">
        <v>29.175000000000001</v>
      </c>
      <c r="K25" s="23">
        <v>59.866999999999997</v>
      </c>
      <c r="L25" s="23"/>
      <c r="M25" s="83"/>
      <c r="N25" s="24"/>
      <c r="O25" s="24"/>
      <c r="P25" s="23"/>
      <c r="Q25" s="23"/>
      <c r="R25" s="25"/>
      <c r="S25" s="26">
        <f t="shared" ref="S25" si="9">I25+J25+K25+L25</f>
        <v>93.85</v>
      </c>
      <c r="T25" s="26">
        <f t="shared" ref="T25" si="10">M25+N25+O25+P25+Q25+R25</f>
        <v>0</v>
      </c>
      <c r="U25" s="17">
        <f t="shared" si="0"/>
        <v>93.85</v>
      </c>
      <c r="V25" s="29">
        <v>619.12</v>
      </c>
      <c r="W25" s="27">
        <f t="shared" si="1"/>
        <v>0.84841387776198474</v>
      </c>
      <c r="X25" s="17">
        <f t="shared" si="2"/>
        <v>10.427777777777777</v>
      </c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x14ac:dyDescent="0.2">
      <c r="A26" s="47">
        <v>20</v>
      </c>
      <c r="B26" s="18" t="s">
        <v>65</v>
      </c>
      <c r="C26" s="19">
        <v>1977</v>
      </c>
      <c r="D26" s="19">
        <v>3</v>
      </c>
      <c r="E26" s="19" t="s">
        <v>15</v>
      </c>
      <c r="F26" s="54">
        <v>1111.25</v>
      </c>
      <c r="G26" s="55">
        <v>115.3</v>
      </c>
      <c r="H26" s="21">
        <v>99.9</v>
      </c>
      <c r="I26" s="22">
        <v>1.641</v>
      </c>
      <c r="J26" s="74">
        <v>9.532</v>
      </c>
      <c r="K26" s="23">
        <v>18.838999999999999</v>
      </c>
      <c r="L26" s="23"/>
      <c r="M26" s="83"/>
      <c r="N26" s="24"/>
      <c r="O26" s="24"/>
      <c r="P26" s="23"/>
      <c r="Q26" s="23"/>
      <c r="R26" s="25"/>
      <c r="S26" s="26">
        <f t="shared" ref="S26:S28" si="11">I26+J26+K26+L26</f>
        <v>30.012</v>
      </c>
      <c r="T26" s="26">
        <f t="shared" ref="T26:T28" si="12">M26+N26+O26+P26+Q26+R26</f>
        <v>0</v>
      </c>
      <c r="U26" s="17">
        <f t="shared" si="0"/>
        <v>30.012</v>
      </c>
      <c r="V26" s="29">
        <v>333.98</v>
      </c>
      <c r="W26" s="27">
        <f t="shared" si="1"/>
        <v>0.91013833163662494</v>
      </c>
      <c r="X26" s="17">
        <f t="shared" si="2"/>
        <v>3.3346666666666667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x14ac:dyDescent="0.2">
      <c r="A27" s="47">
        <v>21</v>
      </c>
      <c r="B27" s="18" t="s">
        <v>23</v>
      </c>
      <c r="C27" s="19">
        <v>1978</v>
      </c>
      <c r="D27" s="19">
        <v>3</v>
      </c>
      <c r="E27" s="19" t="s">
        <v>15</v>
      </c>
      <c r="F27" s="54">
        <v>708.9</v>
      </c>
      <c r="G27" s="55">
        <v>403.2</v>
      </c>
      <c r="H27" s="31">
        <v>0</v>
      </c>
      <c r="I27" s="22">
        <v>1.0629999999999999</v>
      </c>
      <c r="J27" s="74">
        <v>8.3209999999999997</v>
      </c>
      <c r="K27" s="23">
        <v>15.114000000000001</v>
      </c>
      <c r="L27" s="23"/>
      <c r="M27" s="83"/>
      <c r="N27" s="24"/>
      <c r="O27" s="24"/>
      <c r="P27" s="23"/>
      <c r="Q27" s="23"/>
      <c r="R27" s="25"/>
      <c r="S27" s="26">
        <f t="shared" si="11"/>
        <v>24.498000000000001</v>
      </c>
      <c r="T27" s="26">
        <f t="shared" si="12"/>
        <v>0</v>
      </c>
      <c r="U27" s="17">
        <f t="shared" si="0"/>
        <v>24.498000000000001</v>
      </c>
      <c r="V27" s="29">
        <v>318.89999999999998</v>
      </c>
      <c r="W27" s="27">
        <f t="shared" si="1"/>
        <v>0.92317968015051743</v>
      </c>
      <c r="X27" s="17">
        <f t="shared" si="2"/>
        <v>2.722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x14ac:dyDescent="0.2">
      <c r="A28" s="47">
        <v>22</v>
      </c>
      <c r="B28" s="18" t="s">
        <v>66</v>
      </c>
      <c r="C28" s="19">
        <v>1979</v>
      </c>
      <c r="D28" s="19">
        <v>3</v>
      </c>
      <c r="E28" s="19" t="s">
        <v>15</v>
      </c>
      <c r="F28" s="54">
        <v>1212.2</v>
      </c>
      <c r="G28" s="55"/>
      <c r="H28" s="31">
        <v>0</v>
      </c>
      <c r="I28" s="22">
        <v>2.14</v>
      </c>
      <c r="J28" s="74">
        <v>14.04</v>
      </c>
      <c r="K28" s="23">
        <v>24.15</v>
      </c>
      <c r="L28" s="23"/>
      <c r="M28" s="83"/>
      <c r="N28" s="24"/>
      <c r="O28" s="24"/>
      <c r="P28" s="23"/>
      <c r="Q28" s="23"/>
      <c r="R28" s="25"/>
      <c r="S28" s="26">
        <f t="shared" si="11"/>
        <v>40.33</v>
      </c>
      <c r="T28" s="26">
        <f t="shared" si="12"/>
        <v>0</v>
      </c>
      <c r="U28" s="17">
        <f t="shared" si="0"/>
        <v>40.33</v>
      </c>
      <c r="V28" s="29">
        <v>330.2</v>
      </c>
      <c r="W28" s="27">
        <f t="shared" si="1"/>
        <v>0.8778619018776499</v>
      </c>
      <c r="X28" s="17">
        <f t="shared" si="2"/>
        <v>4.4811111111111108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pans="1:254" x14ac:dyDescent="0.2">
      <c r="A29" s="47">
        <v>23</v>
      </c>
      <c r="B29" s="18" t="s">
        <v>24</v>
      </c>
      <c r="C29" s="19">
        <v>1978</v>
      </c>
      <c r="D29" s="19">
        <v>3</v>
      </c>
      <c r="E29" s="19" t="s">
        <v>15</v>
      </c>
      <c r="F29" s="54">
        <v>883</v>
      </c>
      <c r="G29" s="55">
        <v>469.4</v>
      </c>
      <c r="H29" s="31">
        <v>0</v>
      </c>
      <c r="I29" s="22">
        <v>2.62</v>
      </c>
      <c r="J29" s="74">
        <v>17.62</v>
      </c>
      <c r="K29" s="23">
        <v>30.41</v>
      </c>
      <c r="L29" s="23"/>
      <c r="M29" s="83"/>
      <c r="N29" s="24"/>
      <c r="O29" s="24"/>
      <c r="P29" s="23"/>
      <c r="Q29" s="23"/>
      <c r="R29" s="25"/>
      <c r="S29" s="26">
        <f t="shared" si="3"/>
        <v>50.650000000000006</v>
      </c>
      <c r="T29" s="26">
        <f t="shared" si="4"/>
        <v>0</v>
      </c>
      <c r="U29" s="17">
        <f t="shared" si="0"/>
        <v>50.650000000000006</v>
      </c>
      <c r="V29" s="29">
        <v>368.39</v>
      </c>
      <c r="W29" s="27">
        <f t="shared" si="1"/>
        <v>0.86250984011509546</v>
      </c>
      <c r="X29" s="17">
        <f t="shared" si="2"/>
        <v>5.6277777777777782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x14ac:dyDescent="0.2">
      <c r="A30" s="47">
        <v>24</v>
      </c>
      <c r="B30" s="18" t="s">
        <v>25</v>
      </c>
      <c r="C30" s="19">
        <v>1986</v>
      </c>
      <c r="D30" s="19">
        <v>5</v>
      </c>
      <c r="E30" s="19" t="s">
        <v>14</v>
      </c>
      <c r="F30" s="54">
        <v>4572.8</v>
      </c>
      <c r="G30" s="55"/>
      <c r="H30" s="21">
        <v>402.2</v>
      </c>
      <c r="I30" s="22">
        <v>10.012</v>
      </c>
      <c r="J30" s="74">
        <v>48.701000000000001</v>
      </c>
      <c r="K30" s="23">
        <v>85.230999999999995</v>
      </c>
      <c r="L30" s="23"/>
      <c r="M30" s="83"/>
      <c r="N30" s="24"/>
      <c r="O30" s="24"/>
      <c r="P30" s="23"/>
      <c r="Q30" s="23"/>
      <c r="R30" s="25"/>
      <c r="S30" s="26">
        <f t="shared" si="3"/>
        <v>143.94399999999999</v>
      </c>
      <c r="T30" s="26">
        <f t="shared" si="4"/>
        <v>0</v>
      </c>
      <c r="U30" s="17">
        <f t="shared" si="0"/>
        <v>143.94399999999999</v>
      </c>
      <c r="V30" s="29">
        <v>1169.1099999999999</v>
      </c>
      <c r="W30" s="27">
        <f t="shared" si="1"/>
        <v>0.87687728271933352</v>
      </c>
      <c r="X30" s="17">
        <f t="shared" si="2"/>
        <v>15.993777777777776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47">
        <v>25</v>
      </c>
      <c r="B31" s="18" t="s">
        <v>26</v>
      </c>
      <c r="C31" s="19">
        <v>1984</v>
      </c>
      <c r="D31" s="19">
        <v>5</v>
      </c>
      <c r="E31" s="19" t="s">
        <v>14</v>
      </c>
      <c r="F31" s="54">
        <v>4336.45</v>
      </c>
      <c r="G31" s="55">
        <v>256</v>
      </c>
      <c r="H31" s="21">
        <v>338.2</v>
      </c>
      <c r="I31" s="22">
        <v>9.41</v>
      </c>
      <c r="J31" s="74">
        <v>52.83</v>
      </c>
      <c r="K31" s="23">
        <v>102.09</v>
      </c>
      <c r="L31" s="23"/>
      <c r="M31" s="83"/>
      <c r="N31" s="24"/>
      <c r="O31" s="24"/>
      <c r="P31" s="23"/>
      <c r="Q31" s="23"/>
      <c r="R31" s="25"/>
      <c r="S31" s="26">
        <f t="shared" si="3"/>
        <v>164.32999999999998</v>
      </c>
      <c r="T31" s="26">
        <f t="shared" si="4"/>
        <v>0</v>
      </c>
      <c r="U31" s="17">
        <f t="shared" si="0"/>
        <v>164.32999999999998</v>
      </c>
      <c r="V31" s="29">
        <v>1165.8</v>
      </c>
      <c r="W31" s="27">
        <f t="shared" si="1"/>
        <v>0.85904100188711618</v>
      </c>
      <c r="X31" s="17">
        <f t="shared" si="2"/>
        <v>18.258888888888887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x14ac:dyDescent="0.2">
      <c r="A32" s="47">
        <v>26</v>
      </c>
      <c r="B32" s="18" t="s">
        <v>27</v>
      </c>
      <c r="C32" s="19">
        <v>1984</v>
      </c>
      <c r="D32" s="19">
        <v>5</v>
      </c>
      <c r="E32" s="19" t="s">
        <v>14</v>
      </c>
      <c r="F32" s="54">
        <v>3047</v>
      </c>
      <c r="G32" s="55">
        <v>116.8</v>
      </c>
      <c r="H32" s="21">
        <v>311.5</v>
      </c>
      <c r="I32" s="22">
        <v>7.7569999999999997</v>
      </c>
      <c r="J32" s="74">
        <v>37.262</v>
      </c>
      <c r="K32" s="23">
        <v>72.131</v>
      </c>
      <c r="L32" s="23"/>
      <c r="M32" s="83"/>
      <c r="N32" s="24"/>
      <c r="O32" s="24"/>
      <c r="P32" s="23"/>
      <c r="Q32" s="23"/>
      <c r="R32" s="25"/>
      <c r="S32" s="26">
        <f t="shared" si="3"/>
        <v>117.15</v>
      </c>
      <c r="T32" s="26">
        <f t="shared" si="4"/>
        <v>0</v>
      </c>
      <c r="U32" s="17">
        <f t="shared" si="0"/>
        <v>117.15</v>
      </c>
      <c r="V32" s="29">
        <v>808.5</v>
      </c>
      <c r="W32" s="27">
        <f t="shared" si="1"/>
        <v>0.85510204081632657</v>
      </c>
      <c r="X32" s="17">
        <f t="shared" si="2"/>
        <v>13.016666666666667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47">
        <v>27</v>
      </c>
      <c r="B33" s="18" t="s">
        <v>28</v>
      </c>
      <c r="C33" s="19">
        <v>1996</v>
      </c>
      <c r="D33" s="19">
        <v>5</v>
      </c>
      <c r="E33" s="19" t="s">
        <v>14</v>
      </c>
      <c r="F33" s="54">
        <v>1880.8</v>
      </c>
      <c r="G33" s="55">
        <v>80.400000000000006</v>
      </c>
      <c r="H33" s="21">
        <v>165.6</v>
      </c>
      <c r="I33" s="22">
        <v>4.8</v>
      </c>
      <c r="J33" s="74">
        <v>23.31</v>
      </c>
      <c r="K33" s="23">
        <v>42.2</v>
      </c>
      <c r="L33" s="23"/>
      <c r="M33" s="83"/>
      <c r="N33" s="24"/>
      <c r="O33" s="24"/>
      <c r="P33" s="23"/>
      <c r="Q33" s="23"/>
      <c r="R33" s="25"/>
      <c r="S33" s="26">
        <f t="shared" si="3"/>
        <v>70.31</v>
      </c>
      <c r="T33" s="26">
        <f t="shared" si="4"/>
        <v>0</v>
      </c>
      <c r="U33" s="17">
        <f t="shared" si="0"/>
        <v>70.31</v>
      </c>
      <c r="V33" s="29">
        <v>502.38</v>
      </c>
      <c r="W33" s="27">
        <f t="shared" si="1"/>
        <v>0.86004618018233203</v>
      </c>
      <c r="X33" s="17">
        <f t="shared" si="2"/>
        <v>7.8122222222222222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x14ac:dyDescent="0.2">
      <c r="A34" s="47">
        <v>28</v>
      </c>
      <c r="B34" s="18" t="s">
        <v>29</v>
      </c>
      <c r="C34" s="19">
        <v>1996</v>
      </c>
      <c r="D34" s="19">
        <v>5</v>
      </c>
      <c r="E34" s="19" t="s">
        <v>14</v>
      </c>
      <c r="F34" s="54">
        <v>1951.1</v>
      </c>
      <c r="G34" s="55"/>
      <c r="H34" s="31">
        <v>117.49</v>
      </c>
      <c r="I34" s="22">
        <v>1.1399999999999999</v>
      </c>
      <c r="J34" s="74">
        <v>19.709</v>
      </c>
      <c r="K34" s="23">
        <v>36.76</v>
      </c>
      <c r="L34" s="23"/>
      <c r="M34" s="83"/>
      <c r="N34" s="24"/>
      <c r="O34" s="24"/>
      <c r="P34" s="23"/>
      <c r="Q34" s="23"/>
      <c r="R34" s="25"/>
      <c r="S34" s="26">
        <f t="shared" si="3"/>
        <v>57.608999999999995</v>
      </c>
      <c r="T34" s="26">
        <f t="shared" si="4"/>
        <v>0</v>
      </c>
      <c r="U34" s="17">
        <f t="shared" si="0"/>
        <v>57.608999999999995</v>
      </c>
      <c r="V34" s="29">
        <v>498.7</v>
      </c>
      <c r="W34" s="27">
        <f t="shared" si="1"/>
        <v>0.88448165229596953</v>
      </c>
      <c r="X34" s="17">
        <f t="shared" si="2"/>
        <v>6.4009999999999998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x14ac:dyDescent="0.2">
      <c r="A35" s="47">
        <v>29</v>
      </c>
      <c r="B35" s="18" t="s">
        <v>67</v>
      </c>
      <c r="C35" s="19">
        <v>1989</v>
      </c>
      <c r="D35" s="19">
        <v>5</v>
      </c>
      <c r="E35" s="19" t="s">
        <v>30</v>
      </c>
      <c r="F35" s="54">
        <v>2606.6999999999998</v>
      </c>
      <c r="G35" s="55">
        <v>1027.8</v>
      </c>
      <c r="H35" s="31">
        <v>255.6</v>
      </c>
      <c r="I35" s="22">
        <v>5.1159999999999997</v>
      </c>
      <c r="J35" s="74">
        <v>31.341000000000001</v>
      </c>
      <c r="K35" s="23">
        <v>62.808999999999997</v>
      </c>
      <c r="L35" s="23"/>
      <c r="M35" s="83"/>
      <c r="N35" s="24"/>
      <c r="O35" s="24"/>
      <c r="P35" s="23"/>
      <c r="Q35" s="23"/>
      <c r="R35" s="25"/>
      <c r="S35" s="26">
        <f t="shared" ref="S35" si="13">I35+J35+K35+L35</f>
        <v>99.265999999999991</v>
      </c>
      <c r="T35" s="26">
        <f t="shared" ref="T35" si="14">M35+N35+O35+P35+Q35+R35</f>
        <v>0</v>
      </c>
      <c r="U35" s="17">
        <f t="shared" si="0"/>
        <v>99.265999999999991</v>
      </c>
      <c r="V35" s="29">
        <v>928.11</v>
      </c>
      <c r="W35" s="27">
        <f t="shared" si="1"/>
        <v>0.89304500544116538</v>
      </c>
      <c r="X35" s="17">
        <f t="shared" si="2"/>
        <v>11.029555555555554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x14ac:dyDescent="0.2">
      <c r="A36" s="47">
        <v>30</v>
      </c>
      <c r="B36" s="18" t="s">
        <v>31</v>
      </c>
      <c r="C36" s="19">
        <v>1988</v>
      </c>
      <c r="D36" s="19">
        <v>5</v>
      </c>
      <c r="E36" s="19" t="s">
        <v>30</v>
      </c>
      <c r="F36" s="54">
        <v>2676.15</v>
      </c>
      <c r="G36" s="55">
        <v>536.6</v>
      </c>
      <c r="H36" s="21">
        <v>260.3</v>
      </c>
      <c r="I36" s="22">
        <v>4.3369999999999997</v>
      </c>
      <c r="J36" s="74">
        <v>34.043999999999997</v>
      </c>
      <c r="K36" s="23">
        <v>65.474000000000004</v>
      </c>
      <c r="L36" s="23"/>
      <c r="M36" s="83"/>
      <c r="N36" s="24"/>
      <c r="O36" s="24"/>
      <c r="P36" s="23"/>
      <c r="Q36" s="23"/>
      <c r="R36" s="25"/>
      <c r="S36" s="26">
        <f t="shared" si="3"/>
        <v>103.855</v>
      </c>
      <c r="T36" s="26">
        <f t="shared" si="4"/>
        <v>0</v>
      </c>
      <c r="U36" s="17">
        <f t="shared" si="0"/>
        <v>103.855</v>
      </c>
      <c r="V36" s="29">
        <v>821.33</v>
      </c>
      <c r="W36" s="27">
        <f t="shared" si="1"/>
        <v>0.87355265240524516</v>
      </c>
      <c r="X36" s="17">
        <f t="shared" si="2"/>
        <v>11.539444444444445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22.5" x14ac:dyDescent="0.2">
      <c r="A37" s="47">
        <v>31</v>
      </c>
      <c r="B37" s="49" t="s">
        <v>32</v>
      </c>
      <c r="C37" s="19">
        <v>1995</v>
      </c>
      <c r="D37" s="19">
        <v>5</v>
      </c>
      <c r="E37" s="19" t="s">
        <v>14</v>
      </c>
      <c r="F37" s="54">
        <v>2996.7</v>
      </c>
      <c r="G37" s="55">
        <v>431.4</v>
      </c>
      <c r="H37" s="21">
        <v>280.2</v>
      </c>
      <c r="I37" s="22">
        <v>8.8439999999999994</v>
      </c>
      <c r="J37" s="74">
        <v>34.061999999999998</v>
      </c>
      <c r="K37" s="23">
        <v>71.849000000000004</v>
      </c>
      <c r="L37" s="23"/>
      <c r="M37" s="83"/>
      <c r="N37" s="24"/>
      <c r="O37" s="24"/>
      <c r="P37" s="23"/>
      <c r="Q37" s="23"/>
      <c r="R37" s="25"/>
      <c r="S37" s="26">
        <f t="shared" si="3"/>
        <v>114.755</v>
      </c>
      <c r="T37" s="26">
        <f>M37+N37+O37+P37+Q37+R37</f>
        <v>0</v>
      </c>
      <c r="U37" s="17">
        <f t="shared" si="0"/>
        <v>114.755</v>
      </c>
      <c r="V37" s="103">
        <v>875.99</v>
      </c>
      <c r="W37" s="27">
        <f t="shared" si="1"/>
        <v>0.86899964611468161</v>
      </c>
      <c r="X37" s="17">
        <f t="shared" si="2"/>
        <v>12.750555555555556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x14ac:dyDescent="0.2">
      <c r="A38" s="47">
        <v>32</v>
      </c>
      <c r="B38" s="18" t="s">
        <v>33</v>
      </c>
      <c r="C38" s="19">
        <v>1971</v>
      </c>
      <c r="D38" s="19">
        <v>2</v>
      </c>
      <c r="E38" s="19" t="s">
        <v>15</v>
      </c>
      <c r="F38" s="54">
        <v>485.2</v>
      </c>
      <c r="G38" s="55"/>
      <c r="H38" s="21">
        <v>37.299999999999997</v>
      </c>
      <c r="I38" s="22">
        <v>2.0590000000000002</v>
      </c>
      <c r="J38" s="74">
        <v>11.388999999999999</v>
      </c>
      <c r="K38" s="23">
        <v>19.222999999999999</v>
      </c>
      <c r="L38" s="23"/>
      <c r="M38" s="83"/>
      <c r="N38" s="24"/>
      <c r="O38" s="24"/>
      <c r="P38" s="23"/>
      <c r="Q38" s="23"/>
      <c r="R38" s="25"/>
      <c r="S38" s="26">
        <f>I38+J38+K38+L38</f>
        <v>32.670999999999999</v>
      </c>
      <c r="T38" s="26">
        <f>M38+N38+O38+P38+Q38+R38</f>
        <v>0</v>
      </c>
      <c r="U38" s="17">
        <f t="shared" si="0"/>
        <v>32.670999999999999</v>
      </c>
      <c r="V38" s="29">
        <v>186.32</v>
      </c>
      <c r="W38" s="27">
        <f t="shared" si="1"/>
        <v>0.82465113782739374</v>
      </c>
      <c r="X38" s="17">
        <f t="shared" si="2"/>
        <v>3.6301111111111108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5" x14ac:dyDescent="0.2">
      <c r="A39" s="47">
        <v>33</v>
      </c>
      <c r="B39" s="52" t="s">
        <v>75</v>
      </c>
      <c r="C39" s="57">
        <v>1998</v>
      </c>
      <c r="D39" s="19">
        <v>4</v>
      </c>
      <c r="E39" s="57" t="s">
        <v>76</v>
      </c>
      <c r="F39" s="59">
        <v>1107.3</v>
      </c>
      <c r="G39" s="53"/>
      <c r="H39" s="21">
        <v>197.8</v>
      </c>
      <c r="I39" s="85">
        <v>3.0870000000000002</v>
      </c>
      <c r="J39" s="74">
        <v>30.35</v>
      </c>
      <c r="K39" s="86">
        <v>32.402000000000001</v>
      </c>
      <c r="L39" s="86"/>
      <c r="M39" s="83"/>
      <c r="N39" s="61"/>
      <c r="O39" s="61"/>
      <c r="P39" s="60"/>
      <c r="Q39" s="23"/>
      <c r="R39" s="25"/>
      <c r="S39" s="26">
        <f t="shared" ref="S39:S40" si="15">I39+J39+K39+L39</f>
        <v>65.838999999999999</v>
      </c>
      <c r="T39" s="26">
        <f>M39+N39+O39+P39+Q39+R39</f>
        <v>0</v>
      </c>
      <c r="U39" s="17">
        <f t="shared" si="0"/>
        <v>65.838999999999999</v>
      </c>
      <c r="V39" s="29">
        <v>328.2</v>
      </c>
      <c r="W39" s="27">
        <f t="shared" si="1"/>
        <v>0.79939366240097498</v>
      </c>
      <c r="X39" s="17">
        <f t="shared" si="2"/>
        <v>7.3154444444444442</v>
      </c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</row>
    <row r="40" spans="1:254" x14ac:dyDescent="0.2">
      <c r="A40" s="47">
        <v>34</v>
      </c>
      <c r="B40" s="18" t="s">
        <v>34</v>
      </c>
      <c r="C40" s="19">
        <v>1995</v>
      </c>
      <c r="D40" s="19">
        <v>5</v>
      </c>
      <c r="E40" s="19" t="s">
        <v>14</v>
      </c>
      <c r="F40" s="54">
        <v>1932.2</v>
      </c>
      <c r="G40" s="55"/>
      <c r="H40" s="21">
        <v>143.19999999999999</v>
      </c>
      <c r="I40" s="22">
        <v>1.554</v>
      </c>
      <c r="J40" s="74">
        <v>16.45</v>
      </c>
      <c r="K40" s="23">
        <v>30.989000000000001</v>
      </c>
      <c r="L40" s="23"/>
      <c r="M40" s="83"/>
      <c r="N40" s="24"/>
      <c r="O40" s="24"/>
      <c r="P40" s="23"/>
      <c r="Q40" s="23"/>
      <c r="R40" s="25"/>
      <c r="S40" s="26">
        <f t="shared" si="15"/>
        <v>48.992999999999995</v>
      </c>
      <c r="T40" s="26">
        <f t="shared" ref="T40:T68" si="16">M40+N40+O40+P40+Q40+R40</f>
        <v>0</v>
      </c>
      <c r="U40" s="17">
        <f t="shared" si="0"/>
        <v>48.992999999999995</v>
      </c>
      <c r="V40" s="29">
        <v>493.87</v>
      </c>
      <c r="W40" s="27">
        <f t="shared" si="1"/>
        <v>0.90079778079251627</v>
      </c>
      <c r="X40" s="17">
        <f t="shared" si="2"/>
        <v>5.4436666666666662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47">
        <v>35</v>
      </c>
      <c r="B41" s="18" t="s">
        <v>35</v>
      </c>
      <c r="C41" s="19">
        <v>1997</v>
      </c>
      <c r="D41" s="19">
        <v>5</v>
      </c>
      <c r="E41" s="19" t="s">
        <v>14</v>
      </c>
      <c r="F41" s="54">
        <v>1115.8</v>
      </c>
      <c r="G41" s="55">
        <v>516.79999999999995</v>
      </c>
      <c r="H41" s="32">
        <v>110.43</v>
      </c>
      <c r="I41" s="22">
        <v>0</v>
      </c>
      <c r="J41" s="74">
        <v>13.44</v>
      </c>
      <c r="K41" s="23">
        <v>27.08</v>
      </c>
      <c r="L41" s="23"/>
      <c r="M41" s="83"/>
      <c r="N41" s="24"/>
      <c r="O41" s="24"/>
      <c r="P41" s="23"/>
      <c r="Q41" s="23"/>
      <c r="R41" s="25"/>
      <c r="S41" s="26">
        <f t="shared" ref="S41:S68" si="17">I41+J41+K41+L41</f>
        <v>40.519999999999996</v>
      </c>
      <c r="T41" s="26">
        <f t="shared" si="16"/>
        <v>0</v>
      </c>
      <c r="U41" s="17">
        <f t="shared" si="0"/>
        <v>40.519999999999996</v>
      </c>
      <c r="V41" s="29">
        <v>429.18</v>
      </c>
      <c r="W41" s="27">
        <f t="shared" si="1"/>
        <v>0.90558739922643183</v>
      </c>
      <c r="X41" s="17">
        <f t="shared" si="2"/>
        <v>4.5022222222222217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x14ac:dyDescent="0.2">
      <c r="A42" s="47">
        <v>36</v>
      </c>
      <c r="B42" s="18" t="s">
        <v>36</v>
      </c>
      <c r="C42" s="19">
        <v>1991</v>
      </c>
      <c r="D42" s="19">
        <v>5</v>
      </c>
      <c r="E42" s="19" t="s">
        <v>14</v>
      </c>
      <c r="F42" s="54">
        <v>6247.26</v>
      </c>
      <c r="G42" s="55">
        <v>68.5</v>
      </c>
      <c r="H42" s="21">
        <v>490.2</v>
      </c>
      <c r="I42" s="22">
        <v>6.5490000000000004</v>
      </c>
      <c r="J42" s="74">
        <v>54.357999999999997</v>
      </c>
      <c r="K42" s="23">
        <v>98.617000000000004</v>
      </c>
      <c r="L42" s="23"/>
      <c r="M42" s="83"/>
      <c r="N42" s="24"/>
      <c r="O42" s="24"/>
      <c r="P42" s="23"/>
      <c r="Q42" s="23"/>
      <c r="R42" s="25"/>
      <c r="S42" s="26">
        <f t="shared" si="17"/>
        <v>159.524</v>
      </c>
      <c r="T42" s="26">
        <f t="shared" si="16"/>
        <v>0</v>
      </c>
      <c r="U42" s="17">
        <f t="shared" si="0"/>
        <v>159.524</v>
      </c>
      <c r="V42" s="29">
        <v>1614.44</v>
      </c>
      <c r="W42" s="27">
        <f t="shared" si="1"/>
        <v>0.90118926686652956</v>
      </c>
      <c r="X42" s="17">
        <f t="shared" si="2"/>
        <v>17.724888888888888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x14ac:dyDescent="0.2">
      <c r="A43" s="47">
        <v>37</v>
      </c>
      <c r="B43" s="18" t="s">
        <v>68</v>
      </c>
      <c r="C43" s="19">
        <v>1993</v>
      </c>
      <c r="D43" s="19">
        <v>5</v>
      </c>
      <c r="E43" s="19" t="s">
        <v>14</v>
      </c>
      <c r="F43" s="54">
        <v>2851.4</v>
      </c>
      <c r="G43" s="55">
        <v>963.6</v>
      </c>
      <c r="H43" s="21">
        <v>275.3</v>
      </c>
      <c r="I43" s="22">
        <v>2.75</v>
      </c>
      <c r="J43" s="74">
        <v>30.84</v>
      </c>
      <c r="K43" s="23">
        <v>55.43</v>
      </c>
      <c r="L43" s="23"/>
      <c r="M43" s="83"/>
      <c r="N43" s="24"/>
      <c r="O43" s="24"/>
      <c r="P43" s="23"/>
      <c r="Q43" s="23"/>
      <c r="R43" s="25"/>
      <c r="S43" s="26">
        <f t="shared" si="17"/>
        <v>89.02000000000001</v>
      </c>
      <c r="T43" s="26">
        <f t="shared" si="16"/>
        <v>0</v>
      </c>
      <c r="U43" s="17">
        <f t="shared" si="0"/>
        <v>89.02000000000001</v>
      </c>
      <c r="V43" s="29">
        <v>975.11</v>
      </c>
      <c r="W43" s="27">
        <f t="shared" si="1"/>
        <v>0.90870773553752904</v>
      </c>
      <c r="X43" s="17">
        <f t="shared" si="2"/>
        <v>9.8911111111111119</v>
      </c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</row>
    <row r="44" spans="1:254" x14ac:dyDescent="0.2">
      <c r="A44" s="47">
        <v>38</v>
      </c>
      <c r="B44" s="18" t="s">
        <v>37</v>
      </c>
      <c r="C44" s="34">
        <v>1993</v>
      </c>
      <c r="D44" s="34">
        <v>5</v>
      </c>
      <c r="E44" s="34" t="s">
        <v>38</v>
      </c>
      <c r="F44" s="54">
        <v>2898.4</v>
      </c>
      <c r="G44" s="55">
        <v>666.4</v>
      </c>
      <c r="H44" s="33">
        <v>275.39999999999998</v>
      </c>
      <c r="I44" s="22">
        <v>2.7309999999999999</v>
      </c>
      <c r="J44" s="74">
        <v>27.957999999999998</v>
      </c>
      <c r="K44" s="23">
        <v>52.441000000000003</v>
      </c>
      <c r="L44" s="23"/>
      <c r="M44" s="83"/>
      <c r="N44" s="24"/>
      <c r="O44" s="24"/>
      <c r="P44" s="23"/>
      <c r="Q44" s="23"/>
      <c r="R44" s="25"/>
      <c r="S44" s="26">
        <f t="shared" si="17"/>
        <v>83.13</v>
      </c>
      <c r="T44" s="26">
        <f t="shared" si="16"/>
        <v>0</v>
      </c>
      <c r="U44" s="17">
        <f t="shared" si="0"/>
        <v>83.13</v>
      </c>
      <c r="V44" s="29">
        <v>911.66</v>
      </c>
      <c r="W44" s="27">
        <f t="shared" si="1"/>
        <v>0.90881468968694468</v>
      </c>
      <c r="X44" s="17">
        <f t="shared" si="2"/>
        <v>9.2366666666666664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24" x14ac:dyDescent="0.2">
      <c r="A45" s="47">
        <v>39</v>
      </c>
      <c r="B45" s="35" t="s">
        <v>39</v>
      </c>
      <c r="C45" s="19">
        <v>1978</v>
      </c>
      <c r="D45" s="19">
        <v>3</v>
      </c>
      <c r="E45" s="19" t="s">
        <v>15</v>
      </c>
      <c r="F45" s="54">
        <v>1073.6199999999999</v>
      </c>
      <c r="G45" s="55"/>
      <c r="H45" s="36">
        <v>78.2</v>
      </c>
      <c r="I45" s="22">
        <v>2.2989999999999999</v>
      </c>
      <c r="J45" s="75">
        <v>13.994999999999999</v>
      </c>
      <c r="K45" s="23">
        <v>28.768000000000001</v>
      </c>
      <c r="L45" s="23"/>
      <c r="M45" s="83"/>
      <c r="N45" s="24"/>
      <c r="O45" s="24"/>
      <c r="P45" s="23"/>
      <c r="Q45" s="23"/>
      <c r="R45" s="25"/>
      <c r="S45" s="26">
        <f t="shared" si="17"/>
        <v>45.061999999999998</v>
      </c>
      <c r="T45" s="26">
        <f t="shared" si="16"/>
        <v>0</v>
      </c>
      <c r="U45" s="17">
        <f t="shared" si="0"/>
        <v>45.061999999999998</v>
      </c>
      <c r="V45" s="29">
        <v>292.24</v>
      </c>
      <c r="W45" s="27">
        <f t="shared" si="1"/>
        <v>0.8458048179578429</v>
      </c>
      <c r="X45" s="17">
        <f t="shared" si="2"/>
        <v>5.0068888888888887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">
      <c r="A46" s="47">
        <v>40</v>
      </c>
      <c r="B46" s="18" t="s">
        <v>40</v>
      </c>
      <c r="C46" s="19">
        <v>1970</v>
      </c>
      <c r="D46" s="19">
        <v>2</v>
      </c>
      <c r="E46" s="19" t="s">
        <v>15</v>
      </c>
      <c r="F46" s="54">
        <v>457.8</v>
      </c>
      <c r="G46" s="55">
        <v>27.4</v>
      </c>
      <c r="H46" s="31">
        <v>39.299999999999997</v>
      </c>
      <c r="I46" s="22">
        <v>1.2969999999999999</v>
      </c>
      <c r="J46" s="74">
        <v>7.9390000000000001</v>
      </c>
      <c r="K46" s="23">
        <v>12.682</v>
      </c>
      <c r="L46" s="23"/>
      <c r="M46" s="83"/>
      <c r="N46" s="24"/>
      <c r="O46" s="24"/>
      <c r="P46" s="23"/>
      <c r="Q46" s="23"/>
      <c r="R46" s="25"/>
      <c r="S46" s="26">
        <f t="shared" si="17"/>
        <v>21.917999999999999</v>
      </c>
      <c r="T46" s="26">
        <f t="shared" si="16"/>
        <v>0</v>
      </c>
      <c r="U46" s="17">
        <f t="shared" si="0"/>
        <v>21.917999999999999</v>
      </c>
      <c r="V46" s="29">
        <v>186.55</v>
      </c>
      <c r="W46" s="27">
        <f t="shared" si="1"/>
        <v>0.8825087108013937</v>
      </c>
      <c r="X46" s="17">
        <f t="shared" si="2"/>
        <v>2.4353333333333333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47">
        <v>41</v>
      </c>
      <c r="B47" s="18" t="s">
        <v>41</v>
      </c>
      <c r="C47" s="19">
        <v>1970</v>
      </c>
      <c r="D47" s="19">
        <v>2</v>
      </c>
      <c r="E47" s="19" t="s">
        <v>15</v>
      </c>
      <c r="F47" s="54">
        <v>382.8</v>
      </c>
      <c r="G47" s="55">
        <v>103.9</v>
      </c>
      <c r="H47" s="33">
        <v>39.4</v>
      </c>
      <c r="I47" s="22">
        <v>1.095</v>
      </c>
      <c r="J47" s="74">
        <v>6.2359999999999998</v>
      </c>
      <c r="K47" s="23">
        <v>12.38</v>
      </c>
      <c r="L47" s="23"/>
      <c r="M47" s="83"/>
      <c r="N47" s="24"/>
      <c r="O47" s="24"/>
      <c r="P47" s="23"/>
      <c r="Q47" s="23"/>
      <c r="R47" s="25"/>
      <c r="S47" s="26">
        <f t="shared" si="17"/>
        <v>19.710999999999999</v>
      </c>
      <c r="T47" s="26">
        <f t="shared" si="16"/>
        <v>0</v>
      </c>
      <c r="U47" s="17">
        <f t="shared" si="0"/>
        <v>19.710999999999999</v>
      </c>
      <c r="V47" s="29">
        <v>186.78</v>
      </c>
      <c r="W47" s="27">
        <f t="shared" si="1"/>
        <v>0.89446942927508299</v>
      </c>
      <c r="X47" s="17">
        <f t="shared" si="2"/>
        <v>2.1901111111111109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">
      <c r="A48" s="47">
        <v>42</v>
      </c>
      <c r="B48" s="18" t="s">
        <v>42</v>
      </c>
      <c r="C48" s="19">
        <v>1968</v>
      </c>
      <c r="D48" s="19">
        <v>2</v>
      </c>
      <c r="E48" s="19" t="s">
        <v>15</v>
      </c>
      <c r="F48" s="54">
        <v>486.1</v>
      </c>
      <c r="G48" s="55"/>
      <c r="H48" s="31">
        <v>39.1</v>
      </c>
      <c r="I48" s="22">
        <v>1.1919999999999999</v>
      </c>
      <c r="J48" s="74">
        <v>6.5949999999999998</v>
      </c>
      <c r="K48" s="23">
        <v>11.335000000000001</v>
      </c>
      <c r="L48" s="23"/>
      <c r="M48" s="83"/>
      <c r="N48" s="24"/>
      <c r="O48" s="24"/>
      <c r="P48" s="23"/>
      <c r="Q48" s="23"/>
      <c r="R48" s="25"/>
      <c r="S48" s="26">
        <f t="shared" si="17"/>
        <v>19.122</v>
      </c>
      <c r="T48" s="26">
        <f t="shared" si="16"/>
        <v>0</v>
      </c>
      <c r="U48" s="17">
        <f t="shared" si="0"/>
        <v>19.122</v>
      </c>
      <c r="V48" s="29">
        <v>186.93</v>
      </c>
      <c r="W48" s="27">
        <f t="shared" si="1"/>
        <v>0.89770502327074309</v>
      </c>
      <c r="X48" s="17">
        <f t="shared" si="2"/>
        <v>2.1246666666666667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24" x14ac:dyDescent="0.2">
      <c r="A49" s="47">
        <v>43</v>
      </c>
      <c r="B49" s="35" t="s">
        <v>43</v>
      </c>
      <c r="C49" s="19">
        <v>1970</v>
      </c>
      <c r="D49" s="19">
        <v>2</v>
      </c>
      <c r="E49" s="19" t="s">
        <v>15</v>
      </c>
      <c r="F49" s="54">
        <v>411.1</v>
      </c>
      <c r="G49" s="55">
        <v>75.900000000000006</v>
      </c>
      <c r="H49" s="21">
        <v>39.799999999999997</v>
      </c>
      <c r="I49" s="22">
        <v>0.90300000000000002</v>
      </c>
      <c r="J49" s="75">
        <v>7.6180000000000003</v>
      </c>
      <c r="K49" s="23">
        <v>13.997</v>
      </c>
      <c r="L49" s="23"/>
      <c r="M49" s="83"/>
      <c r="N49" s="24"/>
      <c r="O49" s="24"/>
      <c r="P49" s="23"/>
      <c r="Q49" s="23"/>
      <c r="R49" s="25"/>
      <c r="S49" s="26">
        <f t="shared" si="17"/>
        <v>22.518000000000001</v>
      </c>
      <c r="T49" s="26">
        <f t="shared" si="16"/>
        <v>0</v>
      </c>
      <c r="U49" s="17">
        <f t="shared" si="0"/>
        <v>22.518000000000001</v>
      </c>
      <c r="V49" s="29">
        <v>187.01</v>
      </c>
      <c r="W49" s="27">
        <f t="shared" si="1"/>
        <v>0.87958932677396928</v>
      </c>
      <c r="X49" s="17">
        <f t="shared" si="2"/>
        <v>2.5020000000000002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x14ac:dyDescent="0.2">
      <c r="A50" s="47">
        <v>44</v>
      </c>
      <c r="B50" s="18" t="s">
        <v>44</v>
      </c>
      <c r="C50" s="19">
        <v>2015</v>
      </c>
      <c r="D50" s="19">
        <v>6</v>
      </c>
      <c r="E50" s="19" t="s">
        <v>14</v>
      </c>
      <c r="F50" s="54">
        <v>2037.8</v>
      </c>
      <c r="G50" s="55">
        <v>428.8</v>
      </c>
      <c r="H50" s="21">
        <v>366.6</v>
      </c>
      <c r="I50" s="22">
        <v>3.9</v>
      </c>
      <c r="J50" s="75">
        <v>19.271000000000001</v>
      </c>
      <c r="K50" s="23">
        <v>45.61</v>
      </c>
      <c r="L50" s="23"/>
      <c r="M50" s="83"/>
      <c r="N50" s="24"/>
      <c r="O50" s="24"/>
      <c r="P50" s="23"/>
      <c r="Q50" s="23"/>
      <c r="R50" s="25"/>
      <c r="S50" s="26">
        <f t="shared" si="17"/>
        <v>68.781000000000006</v>
      </c>
      <c r="T50" s="26">
        <f t="shared" si="16"/>
        <v>0</v>
      </c>
      <c r="U50" s="17">
        <f t="shared" si="0"/>
        <v>68.781000000000006</v>
      </c>
      <c r="V50" s="29">
        <v>390.38</v>
      </c>
      <c r="W50" s="27">
        <f t="shared" si="1"/>
        <v>0.82381013371586653</v>
      </c>
      <c r="X50" s="17">
        <f t="shared" si="2"/>
        <v>7.6423333333333341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x14ac:dyDescent="0.2">
      <c r="A51" s="47">
        <v>45</v>
      </c>
      <c r="B51" s="18" t="s">
        <v>73</v>
      </c>
      <c r="C51" s="19">
        <v>1970</v>
      </c>
      <c r="D51" s="19">
        <v>2</v>
      </c>
      <c r="E51" s="19" t="s">
        <v>15</v>
      </c>
      <c r="F51" s="54">
        <v>932.4</v>
      </c>
      <c r="G51" s="55"/>
      <c r="H51" s="37">
        <v>69.099999999999994</v>
      </c>
      <c r="I51" s="22">
        <v>2.698</v>
      </c>
      <c r="J51" s="75">
        <v>12.07</v>
      </c>
      <c r="K51" s="23">
        <v>20.949000000000002</v>
      </c>
      <c r="L51" s="23"/>
      <c r="M51" s="83"/>
      <c r="N51" s="24"/>
      <c r="O51" s="24"/>
      <c r="P51" s="23"/>
      <c r="Q51" s="23"/>
      <c r="R51" s="25"/>
      <c r="S51" s="26">
        <f t="shared" si="17"/>
        <v>35.716999999999999</v>
      </c>
      <c r="T51" s="26">
        <f t="shared" si="16"/>
        <v>0</v>
      </c>
      <c r="U51" s="17">
        <f t="shared" si="0"/>
        <v>35.716999999999999</v>
      </c>
      <c r="V51" s="29">
        <v>358.2</v>
      </c>
      <c r="W51" s="27">
        <f t="shared" si="1"/>
        <v>0.90028754885538809</v>
      </c>
      <c r="X51" s="17">
        <f t="shared" si="2"/>
        <v>3.9685555555555556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</row>
    <row r="52" spans="1:254" x14ac:dyDescent="0.2">
      <c r="A52" s="47">
        <v>46</v>
      </c>
      <c r="B52" s="18" t="s">
        <v>45</v>
      </c>
      <c r="C52" s="19">
        <v>1992</v>
      </c>
      <c r="D52" s="19">
        <v>5</v>
      </c>
      <c r="E52" s="19" t="s">
        <v>14</v>
      </c>
      <c r="F52" s="54">
        <v>1509.4</v>
      </c>
      <c r="G52" s="55"/>
      <c r="H52" s="37">
        <v>126</v>
      </c>
      <c r="I52" s="22">
        <v>1.21</v>
      </c>
      <c r="J52" s="75">
        <v>17.579999999999998</v>
      </c>
      <c r="K52" s="23">
        <v>27.83</v>
      </c>
      <c r="L52" s="23"/>
      <c r="M52" s="83"/>
      <c r="N52" s="24"/>
      <c r="O52" s="24"/>
      <c r="P52" s="23"/>
      <c r="Q52" s="23"/>
      <c r="R52" s="25"/>
      <c r="S52" s="26">
        <f t="shared" si="17"/>
        <v>46.62</v>
      </c>
      <c r="T52" s="26">
        <f t="shared" si="16"/>
        <v>0</v>
      </c>
      <c r="U52" s="17">
        <f t="shared" si="0"/>
        <v>46.62</v>
      </c>
      <c r="V52" s="29">
        <v>385.8</v>
      </c>
      <c r="W52" s="27">
        <f t="shared" si="1"/>
        <v>0.87916018662519435</v>
      </c>
      <c r="X52" s="17">
        <f t="shared" si="2"/>
        <v>5.18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x14ac:dyDescent="0.2">
      <c r="A53" s="47">
        <v>47</v>
      </c>
      <c r="B53" s="18" t="s">
        <v>46</v>
      </c>
      <c r="C53" s="19">
        <v>2008</v>
      </c>
      <c r="D53" s="19">
        <v>7</v>
      </c>
      <c r="E53" s="19" t="s">
        <v>15</v>
      </c>
      <c r="F53" s="54">
        <v>1462.16</v>
      </c>
      <c r="G53" s="55"/>
      <c r="H53" s="20">
        <v>253.7</v>
      </c>
      <c r="I53" s="22">
        <v>0.85</v>
      </c>
      <c r="J53" s="75">
        <v>17.61</v>
      </c>
      <c r="K53" s="23">
        <v>32.46</v>
      </c>
      <c r="L53" s="23"/>
      <c r="M53" s="83"/>
      <c r="N53" s="24"/>
      <c r="O53" s="24"/>
      <c r="P53" s="23"/>
      <c r="Q53" s="23"/>
      <c r="R53" s="25"/>
      <c r="S53" s="26">
        <f t="shared" si="17"/>
        <v>50.92</v>
      </c>
      <c r="T53" s="26">
        <f t="shared" si="16"/>
        <v>0</v>
      </c>
      <c r="U53" s="17">
        <f t="shared" si="0"/>
        <v>50.92</v>
      </c>
      <c r="V53" s="29">
        <v>231.76</v>
      </c>
      <c r="W53" s="27">
        <f t="shared" si="1"/>
        <v>0.78028995512599242</v>
      </c>
      <c r="X53" s="17">
        <f t="shared" si="2"/>
        <v>5.6577777777777776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24" x14ac:dyDescent="0.2">
      <c r="A54" s="47">
        <v>48</v>
      </c>
      <c r="B54" s="35" t="s">
        <v>47</v>
      </c>
      <c r="C54" s="19">
        <v>2005</v>
      </c>
      <c r="D54" s="19">
        <v>9</v>
      </c>
      <c r="E54" s="19" t="s">
        <v>15</v>
      </c>
      <c r="F54" s="54">
        <v>5719.81</v>
      </c>
      <c r="G54" s="55"/>
      <c r="H54" s="21">
        <v>1068.5999999999999</v>
      </c>
      <c r="I54" s="22">
        <v>3.2639999999999998</v>
      </c>
      <c r="J54" s="75">
        <v>40.130000000000003</v>
      </c>
      <c r="K54" s="23">
        <v>89.39</v>
      </c>
      <c r="L54" s="23"/>
      <c r="M54" s="83"/>
      <c r="N54" s="24"/>
      <c r="O54" s="24"/>
      <c r="P54" s="23"/>
      <c r="Q54" s="23"/>
      <c r="R54" s="25"/>
      <c r="S54" s="26">
        <f t="shared" si="17"/>
        <v>132.78399999999999</v>
      </c>
      <c r="T54" s="26">
        <f t="shared" si="16"/>
        <v>0</v>
      </c>
      <c r="U54" s="17">
        <f t="shared" si="0"/>
        <v>132.78399999999999</v>
      </c>
      <c r="V54" s="29">
        <v>871.76</v>
      </c>
      <c r="W54" s="27">
        <f t="shared" si="1"/>
        <v>0.8476828484904102</v>
      </c>
      <c r="X54" s="17">
        <f t="shared" si="2"/>
        <v>14.753777777777778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x14ac:dyDescent="0.2">
      <c r="A55" s="47">
        <v>49</v>
      </c>
      <c r="B55" s="18" t="s">
        <v>48</v>
      </c>
      <c r="C55" s="19">
        <v>2000</v>
      </c>
      <c r="D55" s="19">
        <v>9</v>
      </c>
      <c r="E55" s="19" t="s">
        <v>14</v>
      </c>
      <c r="F55" s="54">
        <v>3807.25</v>
      </c>
      <c r="G55" s="55"/>
      <c r="H55" s="21">
        <v>874.1</v>
      </c>
      <c r="I55" s="22">
        <v>1.7030000000000001</v>
      </c>
      <c r="J55" s="74">
        <v>40.161000000000001</v>
      </c>
      <c r="K55" s="23">
        <v>83.13</v>
      </c>
      <c r="L55" s="23"/>
      <c r="M55" s="83"/>
      <c r="N55" s="24"/>
      <c r="O55" s="24"/>
      <c r="P55" s="23"/>
      <c r="Q55" s="23"/>
      <c r="R55" s="25"/>
      <c r="S55" s="26">
        <f t="shared" si="17"/>
        <v>124.994</v>
      </c>
      <c r="T55" s="26">
        <f t="shared" si="16"/>
        <v>0</v>
      </c>
      <c r="U55" s="17">
        <f t="shared" si="0"/>
        <v>124.994</v>
      </c>
      <c r="V55" s="29">
        <v>580.1</v>
      </c>
      <c r="W55" s="27">
        <f t="shared" si="1"/>
        <v>0.78453025340458549</v>
      </c>
      <c r="X55" s="17">
        <f t="shared" si="2"/>
        <v>13.888222222222222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x14ac:dyDescent="0.2">
      <c r="A56" s="47">
        <v>50</v>
      </c>
      <c r="B56" s="18" t="s">
        <v>49</v>
      </c>
      <c r="C56" s="19">
        <v>1985</v>
      </c>
      <c r="D56" s="19">
        <v>5</v>
      </c>
      <c r="E56" s="19" t="s">
        <v>14</v>
      </c>
      <c r="F56" s="54">
        <v>2991.13</v>
      </c>
      <c r="G56" s="55">
        <v>190.3</v>
      </c>
      <c r="H56" s="21">
        <v>284.39999999999998</v>
      </c>
      <c r="I56" s="22">
        <v>3.028</v>
      </c>
      <c r="J56" s="74">
        <v>29.582000000000001</v>
      </c>
      <c r="K56" s="23">
        <v>59.792000000000002</v>
      </c>
      <c r="L56" s="23"/>
      <c r="M56" s="83"/>
      <c r="N56" s="24"/>
      <c r="O56" s="24"/>
      <c r="P56" s="23"/>
      <c r="Q56" s="23"/>
      <c r="R56" s="25"/>
      <c r="S56" s="26">
        <f t="shared" si="17"/>
        <v>92.402000000000001</v>
      </c>
      <c r="T56" s="26">
        <f t="shared" si="16"/>
        <v>0</v>
      </c>
      <c r="U56" s="17">
        <f t="shared" si="0"/>
        <v>92.402000000000001</v>
      </c>
      <c r="V56" s="29">
        <v>812.56</v>
      </c>
      <c r="W56" s="27">
        <f t="shared" si="1"/>
        <v>0.88628285911194249</v>
      </c>
      <c r="X56" s="17">
        <f t="shared" si="2"/>
        <v>10.266888888888889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x14ac:dyDescent="0.2">
      <c r="A57" s="47">
        <v>51</v>
      </c>
      <c r="B57" s="18" t="s">
        <v>69</v>
      </c>
      <c r="C57" s="19">
        <v>1987</v>
      </c>
      <c r="D57" s="19">
        <v>5</v>
      </c>
      <c r="E57" s="19" t="s">
        <v>14</v>
      </c>
      <c r="F57" s="53">
        <v>3238.1</v>
      </c>
      <c r="G57" s="20"/>
      <c r="H57" s="21">
        <v>266.39999999999998</v>
      </c>
      <c r="I57" s="22">
        <v>2.36</v>
      </c>
      <c r="J57" s="74">
        <v>24.428999999999998</v>
      </c>
      <c r="K57" s="23">
        <v>45.213000000000001</v>
      </c>
      <c r="L57" s="23"/>
      <c r="M57" s="83"/>
      <c r="N57" s="24"/>
      <c r="O57" s="24"/>
      <c r="P57" s="23"/>
      <c r="Q57" s="23"/>
      <c r="R57" s="25"/>
      <c r="S57" s="26">
        <f t="shared" si="17"/>
        <v>72.001999999999995</v>
      </c>
      <c r="T57" s="26">
        <f t="shared" si="16"/>
        <v>0</v>
      </c>
      <c r="U57" s="17">
        <f t="shared" si="0"/>
        <v>72.001999999999995</v>
      </c>
      <c r="V57" s="29">
        <v>828.22</v>
      </c>
      <c r="W57" s="27">
        <f t="shared" si="1"/>
        <v>0.91306416169616766</v>
      </c>
      <c r="X57" s="17">
        <f t="shared" si="2"/>
        <v>8.0002222222222219</v>
      </c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</row>
    <row r="58" spans="1:254" x14ac:dyDescent="0.2">
      <c r="A58" s="47">
        <v>52</v>
      </c>
      <c r="B58" s="18" t="s">
        <v>50</v>
      </c>
      <c r="C58" s="19">
        <v>2000</v>
      </c>
      <c r="D58" s="38">
        <v>0.83333333333333337</v>
      </c>
      <c r="E58" s="19" t="s">
        <v>15</v>
      </c>
      <c r="F58" s="53">
        <v>2586.3000000000002</v>
      </c>
      <c r="G58" s="20"/>
      <c r="H58" s="21">
        <v>410.42</v>
      </c>
      <c r="I58" s="22">
        <v>0</v>
      </c>
      <c r="J58" s="74">
        <v>16.41</v>
      </c>
      <c r="K58" s="23">
        <v>28.11</v>
      </c>
      <c r="L58" s="23"/>
      <c r="M58" s="83"/>
      <c r="N58" s="24"/>
      <c r="O58" s="24"/>
      <c r="P58" s="23"/>
      <c r="Q58" s="23"/>
      <c r="R58" s="25"/>
      <c r="S58" s="26">
        <f t="shared" si="17"/>
        <v>44.519999999999996</v>
      </c>
      <c r="T58" s="26">
        <f t="shared" si="16"/>
        <v>0</v>
      </c>
      <c r="U58" s="17">
        <f t="shared" si="0"/>
        <v>44.519999999999996</v>
      </c>
      <c r="V58" s="29">
        <v>442.69</v>
      </c>
      <c r="W58" s="27">
        <f t="shared" si="1"/>
        <v>0.89943301181413626</v>
      </c>
      <c r="X58" s="17">
        <f t="shared" si="2"/>
        <v>4.9466666666666663</v>
      </c>
      <c r="Y58" s="108"/>
      <c r="Z58" s="109"/>
      <c r="AA58" s="109"/>
      <c r="AB58" s="109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x14ac:dyDescent="0.2">
      <c r="A59" s="47">
        <v>53</v>
      </c>
      <c r="B59" s="18" t="s">
        <v>51</v>
      </c>
      <c r="C59" s="19">
        <v>2001</v>
      </c>
      <c r="D59" s="38">
        <v>0.83333333333333337</v>
      </c>
      <c r="E59" s="19" t="s">
        <v>15</v>
      </c>
      <c r="F59" s="53">
        <v>4059.4</v>
      </c>
      <c r="G59" s="20"/>
      <c r="H59" s="21">
        <v>730.28</v>
      </c>
      <c r="I59" s="22">
        <v>0</v>
      </c>
      <c r="J59" s="74">
        <v>30.42</v>
      </c>
      <c r="K59" s="23">
        <v>58.13</v>
      </c>
      <c r="L59" s="23"/>
      <c r="M59" s="83"/>
      <c r="N59" s="24"/>
      <c r="O59" s="24"/>
      <c r="P59" s="23"/>
      <c r="Q59" s="23"/>
      <c r="R59" s="25"/>
      <c r="S59" s="26">
        <f t="shared" si="17"/>
        <v>88.550000000000011</v>
      </c>
      <c r="T59" s="26">
        <f t="shared" si="16"/>
        <v>0</v>
      </c>
      <c r="U59" s="17">
        <f t="shared" si="0"/>
        <v>88.550000000000011</v>
      </c>
      <c r="V59" s="29">
        <v>644.04999999999995</v>
      </c>
      <c r="W59" s="27">
        <f t="shared" si="1"/>
        <v>0.86251067463706232</v>
      </c>
      <c r="X59" s="17">
        <f t="shared" si="2"/>
        <v>9.8388888888888903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x14ac:dyDescent="0.2">
      <c r="A60" s="47">
        <v>54</v>
      </c>
      <c r="B60" s="18" t="s">
        <v>70</v>
      </c>
      <c r="C60" s="19">
        <v>1986</v>
      </c>
      <c r="D60" s="19">
        <v>5</v>
      </c>
      <c r="E60" s="19" t="s">
        <v>14</v>
      </c>
      <c r="F60" s="53">
        <v>4556</v>
      </c>
      <c r="G60" s="20"/>
      <c r="H60" s="21">
        <v>385.3</v>
      </c>
      <c r="I60" s="22">
        <v>1.46</v>
      </c>
      <c r="J60" s="74">
        <v>30.61</v>
      </c>
      <c r="K60" s="23">
        <v>62.57</v>
      </c>
      <c r="L60" s="23"/>
      <c r="M60" s="83"/>
      <c r="N60" s="24"/>
      <c r="O60" s="24"/>
      <c r="P60" s="23"/>
      <c r="Q60" s="23"/>
      <c r="R60" s="25"/>
      <c r="S60" s="26">
        <f t="shared" si="17"/>
        <v>94.64</v>
      </c>
      <c r="T60" s="26">
        <f t="shared" si="16"/>
        <v>0</v>
      </c>
      <c r="U60" s="17">
        <f t="shared" si="0"/>
        <v>94.64</v>
      </c>
      <c r="V60" s="29">
        <v>1164.5899999999999</v>
      </c>
      <c r="W60" s="27">
        <f t="shared" si="1"/>
        <v>0.91873534892107955</v>
      </c>
      <c r="X60" s="17">
        <f t="shared" si="2"/>
        <v>10.515555555555556</v>
      </c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</row>
    <row r="61" spans="1:254" x14ac:dyDescent="0.2">
      <c r="A61" s="47">
        <v>55</v>
      </c>
      <c r="B61" s="18" t="s">
        <v>52</v>
      </c>
      <c r="C61" s="19">
        <v>1987</v>
      </c>
      <c r="D61" s="19">
        <v>5</v>
      </c>
      <c r="E61" s="19" t="s">
        <v>14</v>
      </c>
      <c r="F61" s="53">
        <v>4594.7</v>
      </c>
      <c r="G61" s="20"/>
      <c r="H61" s="21">
        <v>389.6</v>
      </c>
      <c r="I61" s="22">
        <v>5.3730000000000002</v>
      </c>
      <c r="J61" s="74">
        <v>46.195</v>
      </c>
      <c r="K61" s="23">
        <v>80.307000000000002</v>
      </c>
      <c r="L61" s="23"/>
      <c r="M61" s="83"/>
      <c r="N61" s="24"/>
      <c r="O61" s="24"/>
      <c r="P61" s="23"/>
      <c r="Q61" s="23"/>
      <c r="R61" s="25"/>
      <c r="S61" s="26">
        <f t="shared" si="17"/>
        <v>131.875</v>
      </c>
      <c r="T61" s="26">
        <f t="shared" si="16"/>
        <v>0</v>
      </c>
      <c r="U61" s="17">
        <f t="shared" si="0"/>
        <v>131.875</v>
      </c>
      <c r="V61" s="29">
        <v>1174.3399999999999</v>
      </c>
      <c r="W61" s="27">
        <f t="shared" si="1"/>
        <v>0.88770287991552699</v>
      </c>
      <c r="X61" s="17">
        <f t="shared" si="2"/>
        <v>14.652777777777779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x14ac:dyDescent="0.2">
      <c r="A62" s="47">
        <v>56</v>
      </c>
      <c r="B62" s="18" t="s">
        <v>53</v>
      </c>
      <c r="C62" s="19">
        <v>1986</v>
      </c>
      <c r="D62" s="19">
        <v>5</v>
      </c>
      <c r="E62" s="19" t="s">
        <v>14</v>
      </c>
      <c r="F62" s="53">
        <v>4543.3900000000003</v>
      </c>
      <c r="G62" s="20">
        <v>80.7</v>
      </c>
      <c r="H62" s="33">
        <v>394.7</v>
      </c>
      <c r="I62" s="22">
        <v>12.428000000000001</v>
      </c>
      <c r="J62" s="74">
        <v>53.11</v>
      </c>
      <c r="K62" s="23">
        <v>85.396000000000001</v>
      </c>
      <c r="L62" s="23"/>
      <c r="M62" s="83"/>
      <c r="N62" s="24"/>
      <c r="O62" s="24"/>
      <c r="P62" s="23"/>
      <c r="Q62" s="23"/>
      <c r="R62" s="25"/>
      <c r="S62" s="26">
        <f t="shared" si="17"/>
        <v>150.934</v>
      </c>
      <c r="T62" s="26">
        <f t="shared" si="16"/>
        <v>0</v>
      </c>
      <c r="U62" s="17">
        <f t="shared" si="0"/>
        <v>150.934</v>
      </c>
      <c r="V62" s="29">
        <v>1182.1500000000001</v>
      </c>
      <c r="W62" s="27">
        <f t="shared" si="1"/>
        <v>0.87232246330837881</v>
      </c>
      <c r="X62" s="17">
        <f t="shared" si="2"/>
        <v>16.770444444444443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x14ac:dyDescent="0.2">
      <c r="A63" s="47">
        <v>57</v>
      </c>
      <c r="B63" s="18" t="s">
        <v>54</v>
      </c>
      <c r="C63" s="19">
        <v>1990</v>
      </c>
      <c r="D63" s="19">
        <v>5</v>
      </c>
      <c r="E63" s="19" t="s">
        <v>14</v>
      </c>
      <c r="F63" s="53">
        <v>4428.8599999999997</v>
      </c>
      <c r="G63" s="20">
        <v>152.19999999999999</v>
      </c>
      <c r="H63" s="33">
        <v>383.2</v>
      </c>
      <c r="I63" s="22">
        <v>3.444</v>
      </c>
      <c r="J63" s="74">
        <v>40.19</v>
      </c>
      <c r="K63" s="23">
        <v>71.352999999999994</v>
      </c>
      <c r="L63" s="23"/>
      <c r="M63" s="83"/>
      <c r="N63" s="24"/>
      <c r="O63" s="24"/>
      <c r="P63" s="23"/>
      <c r="Q63" s="23"/>
      <c r="R63" s="25"/>
      <c r="S63" s="26">
        <f t="shared" si="17"/>
        <v>114.98699999999999</v>
      </c>
      <c r="T63" s="26">
        <f t="shared" si="16"/>
        <v>0</v>
      </c>
      <c r="U63" s="17">
        <f t="shared" si="0"/>
        <v>114.98699999999999</v>
      </c>
      <c r="V63" s="29">
        <v>1172.27</v>
      </c>
      <c r="W63" s="27">
        <f t="shared" si="1"/>
        <v>0.90191082259206501</v>
      </c>
      <c r="X63" s="17">
        <f t="shared" si="2"/>
        <v>12.776333333333334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x14ac:dyDescent="0.2">
      <c r="A64" s="47">
        <v>58</v>
      </c>
      <c r="B64" s="51" t="s">
        <v>71</v>
      </c>
      <c r="C64" s="19">
        <v>1989</v>
      </c>
      <c r="D64" s="19">
        <v>5</v>
      </c>
      <c r="E64" s="19" t="s">
        <v>38</v>
      </c>
      <c r="F64" s="53">
        <v>3229.9</v>
      </c>
      <c r="G64" s="20"/>
      <c r="H64" s="33">
        <v>266.8</v>
      </c>
      <c r="I64" s="22">
        <v>2.65</v>
      </c>
      <c r="J64" s="74">
        <v>25.39</v>
      </c>
      <c r="K64" s="23">
        <v>50.28</v>
      </c>
      <c r="L64" s="23"/>
      <c r="M64" s="83"/>
      <c r="N64" s="24"/>
      <c r="O64" s="24"/>
      <c r="P64" s="23"/>
      <c r="Q64" s="23"/>
      <c r="R64" s="25"/>
      <c r="S64" s="26">
        <f t="shared" si="17"/>
        <v>78.319999999999993</v>
      </c>
      <c r="T64" s="26">
        <f t="shared" si="16"/>
        <v>0</v>
      </c>
      <c r="U64" s="17">
        <f t="shared" si="0"/>
        <v>78.319999999999993</v>
      </c>
      <c r="V64" s="29">
        <v>824.49</v>
      </c>
      <c r="W64" s="27">
        <f t="shared" si="1"/>
        <v>0.90500794430496434</v>
      </c>
      <c r="X64" s="17">
        <f t="shared" si="2"/>
        <v>8.7022222222222219</v>
      </c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</row>
    <row r="65" spans="1:254" x14ac:dyDescent="0.2">
      <c r="A65" s="47">
        <v>59</v>
      </c>
      <c r="B65" s="18" t="s">
        <v>55</v>
      </c>
      <c r="C65" s="19">
        <v>1989</v>
      </c>
      <c r="D65" s="19">
        <v>5</v>
      </c>
      <c r="E65" s="19" t="s">
        <v>38</v>
      </c>
      <c r="F65" s="95">
        <v>3241.65</v>
      </c>
      <c r="G65" s="96"/>
      <c r="H65" s="97">
        <v>244.2</v>
      </c>
      <c r="I65" s="98">
        <v>0.61899999999999999</v>
      </c>
      <c r="J65" s="74">
        <v>17.213000000000001</v>
      </c>
      <c r="K65" s="23">
        <v>41.194000000000003</v>
      </c>
      <c r="L65" s="23"/>
      <c r="M65" s="83"/>
      <c r="N65" s="24"/>
      <c r="O65" s="24"/>
      <c r="P65" s="23"/>
      <c r="Q65" s="23"/>
      <c r="R65" s="25"/>
      <c r="S65" s="26">
        <f t="shared" si="17"/>
        <v>59.026000000000003</v>
      </c>
      <c r="T65" s="26">
        <f t="shared" si="16"/>
        <v>0</v>
      </c>
      <c r="U65" s="17">
        <f t="shared" si="0"/>
        <v>59.026000000000003</v>
      </c>
      <c r="V65" s="29">
        <v>828.18</v>
      </c>
      <c r="W65" s="27">
        <f t="shared" si="1"/>
        <v>0.92872805428771521</v>
      </c>
      <c r="X65" s="17">
        <f t="shared" si="2"/>
        <v>6.5584444444444445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5" x14ac:dyDescent="0.2">
      <c r="A66" s="47">
        <v>60</v>
      </c>
      <c r="B66" s="18" t="s">
        <v>82</v>
      </c>
      <c r="C66" s="57">
        <v>2002</v>
      </c>
      <c r="D66" s="38">
        <v>0.8</v>
      </c>
      <c r="E66" s="58" t="s">
        <v>15</v>
      </c>
      <c r="F66" s="99">
        <v>2377.8000000000002</v>
      </c>
      <c r="G66" s="100"/>
      <c r="H66" s="29">
        <v>338.9</v>
      </c>
      <c r="I66" s="101">
        <v>4.1660000000000004</v>
      </c>
      <c r="J66" s="90">
        <v>24.49</v>
      </c>
      <c r="K66" s="91">
        <v>45.682000000000002</v>
      </c>
      <c r="L66" s="91"/>
      <c r="M66" s="92"/>
      <c r="N66" s="93"/>
      <c r="O66" s="93"/>
      <c r="P66" s="91"/>
      <c r="Q66" s="91"/>
      <c r="R66" s="94"/>
      <c r="S66" s="26">
        <f t="shared" ref="S66" si="18">I66+J66+K66+L66</f>
        <v>74.337999999999994</v>
      </c>
      <c r="T66" s="26">
        <f t="shared" ref="T66" si="19">M66+N66+O66+P66+Q66+R66</f>
        <v>0</v>
      </c>
      <c r="U66" s="17">
        <f t="shared" si="0"/>
        <v>74.337999999999994</v>
      </c>
      <c r="V66" s="29">
        <v>724.75</v>
      </c>
      <c r="W66" s="27">
        <f t="shared" si="1"/>
        <v>0.89742945843394273</v>
      </c>
      <c r="X66" s="17">
        <f t="shared" si="2"/>
        <v>8.2597777777777779</v>
      </c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</row>
    <row r="67" spans="1:254" x14ac:dyDescent="0.2">
      <c r="A67" s="47">
        <v>61</v>
      </c>
      <c r="B67" s="62" t="s">
        <v>74</v>
      </c>
      <c r="C67" s="63">
        <v>1976</v>
      </c>
      <c r="D67" s="63">
        <v>3</v>
      </c>
      <c r="E67" s="63" t="s">
        <v>15</v>
      </c>
      <c r="F67" s="76">
        <v>1052.8</v>
      </c>
      <c r="G67" s="76"/>
      <c r="H67" s="77">
        <v>82.8</v>
      </c>
      <c r="I67" s="80">
        <v>1.7330000000000001</v>
      </c>
      <c r="J67" s="78">
        <v>10.196999999999999</v>
      </c>
      <c r="K67" s="79">
        <v>15.763999999999999</v>
      </c>
      <c r="L67" s="78"/>
      <c r="M67" s="65"/>
      <c r="N67" s="66"/>
      <c r="O67" s="64"/>
      <c r="P67" s="64"/>
      <c r="Q67" s="72"/>
      <c r="R67" s="72"/>
      <c r="S67" s="26">
        <f t="shared" si="17"/>
        <v>27.693999999999999</v>
      </c>
      <c r="T67" s="26">
        <f t="shared" si="16"/>
        <v>0</v>
      </c>
      <c r="U67" s="17">
        <f t="shared" si="0"/>
        <v>27.693999999999999</v>
      </c>
      <c r="V67" s="102">
        <v>286.77999999999997</v>
      </c>
      <c r="W67" s="27">
        <f t="shared" si="1"/>
        <v>0.90343120161796497</v>
      </c>
      <c r="X67" s="17">
        <f t="shared" si="2"/>
        <v>3.0771111111111109</v>
      </c>
    </row>
    <row r="68" spans="1:254" ht="15" x14ac:dyDescent="0.2">
      <c r="A68" s="47">
        <v>62</v>
      </c>
      <c r="B68" s="52" t="s">
        <v>77</v>
      </c>
      <c r="C68" s="57">
        <v>2014</v>
      </c>
      <c r="D68" s="71">
        <v>3</v>
      </c>
      <c r="E68" s="58" t="s">
        <v>78</v>
      </c>
      <c r="F68" s="67">
        <v>1625.2</v>
      </c>
      <c r="G68" s="67"/>
      <c r="H68" s="81">
        <v>173.4</v>
      </c>
      <c r="I68" s="86">
        <v>1.04</v>
      </c>
      <c r="J68" s="82">
        <v>17.149999999999999</v>
      </c>
      <c r="K68" s="87">
        <v>28.55</v>
      </c>
      <c r="L68" s="81"/>
      <c r="M68" s="84"/>
      <c r="N68" s="70"/>
      <c r="O68" s="68"/>
      <c r="P68" s="69"/>
      <c r="Q68" s="71"/>
      <c r="R68" s="71"/>
      <c r="S68" s="26">
        <f t="shared" si="17"/>
        <v>46.739999999999995</v>
      </c>
      <c r="T68" s="26">
        <f t="shared" si="16"/>
        <v>0</v>
      </c>
      <c r="U68" s="17">
        <f t="shared" si="0"/>
        <v>46.739999999999995</v>
      </c>
      <c r="V68" s="102">
        <v>319.86</v>
      </c>
      <c r="W68" s="27">
        <f t="shared" si="1"/>
        <v>0.853873569686738</v>
      </c>
      <c r="X68" s="17">
        <f t="shared" si="2"/>
        <v>5.1933333333333325</v>
      </c>
    </row>
    <row r="69" spans="1:254" x14ac:dyDescent="0.2">
      <c r="F69" s="40"/>
      <c r="G69" s="40"/>
      <c r="H69" s="40"/>
      <c r="I69" s="40">
        <f>SUM(I7:I68)</f>
        <v>192.62299999999999</v>
      </c>
      <c r="J69" s="40">
        <f>SUM(J7:J68)</f>
        <v>1357.5720000000001</v>
      </c>
      <c r="K69" s="40">
        <f>SUM(K7:K68)</f>
        <v>2529.9310000000005</v>
      </c>
      <c r="L69" s="40"/>
      <c r="M69" s="40"/>
      <c r="N69" s="40"/>
      <c r="O69" s="40"/>
      <c r="P69" s="40"/>
      <c r="Q69" s="40"/>
      <c r="R69" s="73"/>
    </row>
    <row r="72" spans="1:254" x14ac:dyDescent="0.2">
      <c r="B72" s="41"/>
      <c r="C72" s="41"/>
      <c r="D72" s="41"/>
      <c r="E72" s="41"/>
    </row>
  </sheetData>
  <mergeCells count="19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  <mergeCell ref="Z2:AB3"/>
    <mergeCell ref="I3:R3"/>
    <mergeCell ref="Y58:AB58"/>
    <mergeCell ref="S2:S4"/>
    <mergeCell ref="T2:T4"/>
    <mergeCell ref="U2:U4"/>
    <mergeCell ref="V2:V4"/>
    <mergeCell ref="W2:W4"/>
    <mergeCell ref="X2:X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2023-11-27T10:38:48Z</dcterms:modified>
</cp:coreProperties>
</file>