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52511"/>
</workbook>
</file>

<file path=xl/calcChain.xml><?xml version="1.0" encoding="utf-8"?>
<calcChain xmlns="http://schemas.openxmlformats.org/spreadsheetml/2006/main">
  <c r="T20" i="4" l="1"/>
  <c r="U20" i="4" s="1"/>
  <c r="T24" i="4" l="1"/>
  <c r="T31" i="4"/>
  <c r="U31" i="4" s="1"/>
  <c r="T38" i="4"/>
  <c r="T46" i="4"/>
  <c r="T58" i="4"/>
  <c r="T60" i="4"/>
  <c r="T54" i="4"/>
  <c r="U54" i="4" s="1"/>
  <c r="T19" i="4"/>
  <c r="U19" i="4" s="1"/>
  <c r="U60" i="4" l="1"/>
  <c r="U58" i="4"/>
  <c r="U46" i="4"/>
  <c r="U38" i="4"/>
  <c r="U24" i="4"/>
  <c r="T21" i="4"/>
  <c r="U21" i="4" s="1"/>
  <c r="T17" i="4"/>
  <c r="U17" i="4" s="1"/>
  <c r="T18" i="4"/>
  <c r="T16" i="4"/>
  <c r="U16" i="4" s="1"/>
  <c r="U18" i="4"/>
  <c r="T8" i="4"/>
  <c r="T13" i="4"/>
  <c r="U13" i="4" s="1"/>
  <c r="U8" i="4"/>
  <c r="T7" i="4"/>
  <c r="S79" i="4" l="1"/>
  <c r="Q79" i="4"/>
  <c r="T79" i="4" s="1"/>
  <c r="F79" i="4"/>
  <c r="S78" i="4"/>
  <c r="Q78" i="4"/>
  <c r="T78" i="4" s="1"/>
  <c r="F78" i="4"/>
  <c r="S77" i="4"/>
  <c r="Q77" i="4"/>
  <c r="T77" i="4" s="1"/>
  <c r="F77" i="4"/>
  <c r="S76" i="4"/>
  <c r="Q76" i="4"/>
  <c r="T76" i="4" s="1"/>
  <c r="F76" i="4"/>
  <c r="S75" i="4"/>
  <c r="Q75" i="4"/>
  <c r="T75" i="4" s="1"/>
  <c r="F75" i="4"/>
  <c r="S74" i="4"/>
  <c r="Q74" i="4"/>
  <c r="T74" i="4" s="1"/>
  <c r="F74" i="4"/>
  <c r="S73" i="4"/>
  <c r="Q73" i="4"/>
  <c r="T73" i="4" s="1"/>
  <c r="F73" i="4"/>
  <c r="S72" i="4"/>
  <c r="Q72" i="4"/>
  <c r="T72" i="4" s="1"/>
  <c r="F72" i="4"/>
  <c r="S71" i="4"/>
  <c r="Q71" i="4"/>
  <c r="T71" i="4" s="1"/>
  <c r="F71" i="4"/>
  <c r="S70" i="4"/>
  <c r="Q70" i="4"/>
  <c r="T70" i="4" s="1"/>
  <c r="F70" i="4"/>
  <c r="S69" i="4"/>
  <c r="Q69" i="4"/>
  <c r="T69" i="4" s="1"/>
  <c r="F69" i="4"/>
  <c r="S68" i="4"/>
  <c r="Q68" i="4"/>
  <c r="T68" i="4" s="1"/>
  <c r="F68" i="4"/>
  <c r="S67" i="4"/>
  <c r="Q67" i="4"/>
  <c r="T67" i="4" s="1"/>
  <c r="F67" i="4"/>
  <c r="S66" i="4"/>
  <c r="Q66" i="4"/>
  <c r="T66" i="4" s="1"/>
  <c r="F66" i="4"/>
  <c r="S65" i="4"/>
  <c r="Q65" i="4"/>
  <c r="T65" i="4" s="1"/>
  <c r="F65" i="4"/>
  <c r="S64" i="4"/>
  <c r="Q64" i="4"/>
  <c r="T64" i="4" s="1"/>
  <c r="F64" i="4"/>
  <c r="S63" i="4"/>
  <c r="Q63" i="4"/>
  <c r="T63" i="4" s="1"/>
  <c r="F63" i="4"/>
  <c r="S59" i="4"/>
  <c r="T59" i="4"/>
  <c r="S57" i="4"/>
  <c r="T57" i="4"/>
  <c r="S56" i="4"/>
  <c r="T56" i="4"/>
  <c r="S55" i="4"/>
  <c r="T55" i="4"/>
  <c r="S53" i="4"/>
  <c r="T53" i="4"/>
  <c r="S52" i="4"/>
  <c r="T52" i="4"/>
  <c r="S51" i="4"/>
  <c r="T51" i="4"/>
  <c r="S50" i="4"/>
  <c r="T50" i="4"/>
  <c r="S49" i="4"/>
  <c r="S48" i="4"/>
  <c r="T48" i="4"/>
  <c r="S47" i="4"/>
  <c r="T47" i="4"/>
  <c r="S45" i="4"/>
  <c r="T45" i="4"/>
  <c r="S44" i="4"/>
  <c r="T44" i="4"/>
  <c r="S43" i="4"/>
  <c r="T43" i="4"/>
  <c r="S42" i="4"/>
  <c r="T42" i="4"/>
  <c r="S41" i="4"/>
  <c r="T41" i="4"/>
  <c r="S40" i="4"/>
  <c r="S39" i="4"/>
  <c r="T39" i="4"/>
  <c r="S37" i="4"/>
  <c r="T37" i="4"/>
  <c r="S36" i="4"/>
  <c r="T36" i="4"/>
  <c r="S35" i="4"/>
  <c r="T35" i="4"/>
  <c r="S34" i="4"/>
  <c r="T34" i="4"/>
  <c r="S33" i="4"/>
  <c r="T33" i="4"/>
  <c r="T32" i="4"/>
  <c r="S32" i="4"/>
  <c r="S30" i="4"/>
  <c r="T30" i="4"/>
  <c r="S29" i="4"/>
  <c r="T29" i="4"/>
  <c r="S28" i="4"/>
  <c r="T28" i="4"/>
  <c r="S27" i="4"/>
  <c r="T27" i="4"/>
  <c r="S26" i="4"/>
  <c r="T26" i="4"/>
  <c r="S25" i="4"/>
  <c r="T25" i="4"/>
  <c r="S23" i="4"/>
  <c r="T23" i="4"/>
  <c r="S22" i="4"/>
  <c r="T22" i="4"/>
  <c r="S15" i="4"/>
  <c r="T15" i="4"/>
  <c r="S14" i="4"/>
  <c r="T14" i="4"/>
  <c r="S12" i="4"/>
  <c r="T12" i="4"/>
  <c r="S11" i="4"/>
  <c r="T11" i="4"/>
  <c r="S10" i="4"/>
  <c r="T10" i="4"/>
  <c r="S9" i="4"/>
  <c r="T9" i="4"/>
  <c r="S7" i="4"/>
  <c r="U9" i="4" l="1"/>
  <c r="U10" i="4"/>
  <c r="U11" i="4"/>
  <c r="U12" i="4"/>
  <c r="U14" i="4"/>
  <c r="U15" i="4"/>
  <c r="U22" i="4"/>
  <c r="U23" i="4"/>
  <c r="U25" i="4"/>
  <c r="U32" i="4"/>
  <c r="U41" i="4"/>
  <c r="U42" i="4"/>
  <c r="U43" i="4"/>
  <c r="U44" i="4"/>
  <c r="U45" i="4"/>
  <c r="U47" i="4"/>
  <c r="U48" i="4"/>
  <c r="U63" i="4"/>
  <c r="U65" i="4"/>
  <c r="U67" i="4"/>
  <c r="U69" i="4"/>
  <c r="U71" i="4"/>
  <c r="U73" i="4"/>
  <c r="U75" i="4"/>
  <c r="U77" i="4"/>
  <c r="U79" i="4"/>
  <c r="U26" i="4"/>
  <c r="U27" i="4"/>
  <c r="U28" i="4"/>
  <c r="U29" i="4"/>
  <c r="U30" i="4"/>
  <c r="U33" i="4"/>
  <c r="U34" i="4"/>
  <c r="U35" i="4"/>
  <c r="U36" i="4"/>
  <c r="U37" i="4"/>
  <c r="U39" i="4"/>
  <c r="U50" i="4"/>
  <c r="U51" i="4"/>
  <c r="U52" i="4"/>
  <c r="U53" i="4"/>
  <c r="U55" i="4"/>
  <c r="U56" i="4"/>
  <c r="U57" i="4"/>
  <c r="U59" i="4"/>
  <c r="U64" i="4"/>
  <c r="U66" i="4"/>
  <c r="U68" i="4"/>
  <c r="U70" i="4"/>
  <c r="U72" i="4"/>
  <c r="U74" i="4"/>
  <c r="U76" i="4"/>
  <c r="U78" i="4"/>
  <c r="T49" i="4"/>
  <c r="U49" i="4" s="1"/>
  <c r="T40" i="4"/>
  <c r="U40" i="4" s="1"/>
  <c r="U7" i="4"/>
  <c r="U80" i="4" l="1"/>
  <c r="T80" i="4"/>
  <c r="S80" i="4"/>
</calcChain>
</file>

<file path=xl/sharedStrings.xml><?xml version="1.0" encoding="utf-8"?>
<sst xmlns="http://schemas.openxmlformats.org/spreadsheetml/2006/main" count="154" uniqueCount="104">
  <si>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</si>
  <si>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</si>
  <si>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</si>
  <si>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</si>
  <si>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</si>
  <si>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</si>
  <si>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</si>
  <si>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</si>
  <si>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</si>
  <si>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</si>
  <si>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40 лет Победы, 1</t>
  </si>
  <si>
    <t>блочный</t>
  </si>
  <si>
    <t>кирпич.</t>
  </si>
  <si>
    <t>40 лет Победы, 3</t>
  </si>
  <si>
    <t>40 лет Победы, 5</t>
  </si>
  <si>
    <t>40 лет Победы, 7</t>
  </si>
  <si>
    <t>40 лет Победы, 9</t>
  </si>
  <si>
    <t>40 лет Победы, 18</t>
  </si>
  <si>
    <t>Буряка, 1</t>
  </si>
  <si>
    <t>Буряка, 14</t>
  </si>
  <si>
    <t>Геологов, 9</t>
  </si>
  <si>
    <t>Геологов, 13</t>
  </si>
  <si>
    <t>Железнодорожная, 11 А</t>
  </si>
  <si>
    <t>Железнодорожная, 19А</t>
  </si>
  <si>
    <t>Железнодорожная, 21А</t>
  </si>
  <si>
    <t>Железнодорожная, 29</t>
  </si>
  <si>
    <t>Железнодорожная, 31</t>
  </si>
  <si>
    <t>к/панель</t>
  </si>
  <si>
    <t>Железнодорожная, 35</t>
  </si>
  <si>
    <t>Железнодорожная, 37(1-30), 37(31-46)</t>
  </si>
  <si>
    <t>Железнодорожная, 45</t>
  </si>
  <si>
    <t>Кирова,8</t>
  </si>
  <si>
    <t>Кирова, 8А</t>
  </si>
  <si>
    <t>Кирова, 10</t>
  </si>
  <si>
    <t>Ленина, 12</t>
  </si>
  <si>
    <t>к/панельный</t>
  </si>
  <si>
    <t>Ленина, 30/1 (кв.1-12),30/2 (кв.13-24)</t>
  </si>
  <si>
    <t>Механизаторов, 1</t>
  </si>
  <si>
    <t>Механизаторов, 3</t>
  </si>
  <si>
    <t>Механизаторов, 5</t>
  </si>
  <si>
    <t>Механизаторов, 7 (кв 1-6),(кв 7-12)</t>
  </si>
  <si>
    <t>Механизаторов, 8</t>
  </si>
  <si>
    <t>Механизаторов, 12</t>
  </si>
  <si>
    <t xml:space="preserve">Механизаторов, 19А </t>
  </si>
  <si>
    <t>Механизаторов, 22 (кв1-54), 22 (кв55-75)</t>
  </si>
  <si>
    <t>Механизаторов, 24</t>
  </si>
  <si>
    <t>Мира, 4</t>
  </si>
  <si>
    <t>Мира, 9/1 (кв. 1-32)</t>
  </si>
  <si>
    <t>Мира, 9/2 (кв. 33-81)</t>
  </si>
  <si>
    <t>Мира, 14</t>
  </si>
  <si>
    <t>Мира, 16</t>
  </si>
  <si>
    <t>Мира, 18</t>
  </si>
  <si>
    <t>Мира, 18/3</t>
  </si>
  <si>
    <t>Геологов 9 б</t>
  </si>
  <si>
    <t>Железнодорожная 39а</t>
  </si>
  <si>
    <t>Мира 36</t>
  </si>
  <si>
    <t>Мира 48б</t>
  </si>
  <si>
    <t>Монтажников 1а/1, 1а/2</t>
  </si>
  <si>
    <t xml:space="preserve">Попова 1 </t>
  </si>
  <si>
    <t>Садовая 46</t>
  </si>
  <si>
    <t>Садовая 48</t>
  </si>
  <si>
    <t>Садовая 50</t>
  </si>
  <si>
    <t>Садовая 52</t>
  </si>
  <si>
    <t>Садовая 54</t>
  </si>
  <si>
    <t>Садовая 56</t>
  </si>
  <si>
    <t>Садовая 60</t>
  </si>
  <si>
    <t>Спортивная 49 (1подъезд),(2 подъезд)</t>
  </si>
  <si>
    <t>Энтузиастов 3</t>
  </si>
  <si>
    <t>Энтузиастов 3а</t>
  </si>
  <si>
    <t>Энтузиастов 5</t>
  </si>
  <si>
    <t xml:space="preserve">ИТОГО </t>
  </si>
  <si>
    <t>2017г сентябрь-декабрь</t>
  </si>
  <si>
    <t>2018г январь-июнь</t>
  </si>
  <si>
    <t>Буряка, 12</t>
  </si>
  <si>
    <t>Геологов, 11</t>
  </si>
  <si>
    <t>Октябрьская, 6А</t>
  </si>
  <si>
    <t>Мира, 18/1</t>
  </si>
  <si>
    <t>40 лет Победы,2</t>
  </si>
  <si>
    <t>Буряка, 3</t>
  </si>
  <si>
    <t>Буряка, 3Б</t>
  </si>
  <si>
    <t>Буряка, 5</t>
  </si>
  <si>
    <t>Ленина,10</t>
  </si>
  <si>
    <t>Механизаторов, 9А</t>
  </si>
  <si>
    <t>Примечание: жилые дома по адресу: ул. Геологов,11,П.Буряка,12, Мира,18/1, Октябрьская,6А - договор заключен на управление с 01.02.2018г.</t>
  </si>
  <si>
    <t>41 лет Победы, 9А</t>
  </si>
  <si>
    <t>Примечание: жилые дома по адресу: ул. 40 Лет Победы,2, 40 Лет Победы,9А, П.Буряка,3, П.Буряка,3Б, П.Буряка,5, Ленина,10, Механизаторов,9А, - договор заключен на управление с 01.03.2018г.</t>
  </si>
  <si>
    <t>Буряка, 7А</t>
  </si>
  <si>
    <t>Мира, 10</t>
  </si>
  <si>
    <t>Железнодорожная, 33</t>
  </si>
  <si>
    <t>Примечание: жилые дома по адресу:ул. П.Буряка,7А, ул.Железнодорожная,33,ул. Мира,10 - договор заключен на управление с 01.04.2018г.</t>
  </si>
  <si>
    <t>Буряка, 7Б</t>
  </si>
  <si>
    <t>Примечание: жилые дома по адресу:ул. П.Буряка,7Б - договор заключен на управление с 01.05.2018г.</t>
  </si>
  <si>
    <t xml:space="preserve"> 2017-2018гг.</t>
  </si>
  <si>
    <t>СВОД Гкал по показаниям теплосчетчиков за 2017-2018гг.(полностью с дома) ООО "Южное ЖЭУ"</t>
  </si>
  <si>
    <t>сентябрь с 10.09.17 по 22.09.17</t>
  </si>
  <si>
    <t>октябрь с 23.09.17 по 22.10.17</t>
  </si>
  <si>
    <t>ноябрь с 23.10.17 по 22.11.17</t>
  </si>
  <si>
    <t>декабрь с 23.11.17 по 22.12.17</t>
  </si>
  <si>
    <t>январь с 23.12.17 по 22.01.18</t>
  </si>
  <si>
    <t>февраль с 23.01.18 по 22.02.18</t>
  </si>
  <si>
    <t>март с 23.02.18 по 22.03.18</t>
  </si>
  <si>
    <t>апрель с 23.03.18 по 22.04.18</t>
  </si>
  <si>
    <t>май с 23.04.18 по 22.05.18</t>
  </si>
  <si>
    <t>июнь с 23.05.18 по 06.06.18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</si>
</sst>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12" fillId="0" borderId="0"/>
    <xf numFmtId="0" fontId="6" fillId="0" borderId="0"/>
  </cellStyleXfs>
  <cellXfs count="135">
    <xf numFmtId="0" fontId="0" fillId="0" borderId="0" xfId="0"/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4" fontId="4" fillId="0" borderId="19" xfId="1" applyNumberFormat="1" applyFont="1" applyBorder="1" applyAlignment="1">
      <alignment horizontal="center" vertical="center"/>
    </xf>
    <xf numFmtId="4" fontId="4" fillId="0" borderId="4" xfId="1" applyNumberFormat="1" applyFont="1" applyFill="1" applyBorder="1" applyAlignment="1" applyProtection="1">
      <alignment horizontal="center" vertical="center" wrapText="1"/>
    </xf>
    <xf numFmtId="4" fontId="4" fillId="0" borderId="19" xfId="5" applyNumberFormat="1" applyFont="1" applyFill="1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/>
    </xf>
    <xf numFmtId="4" fontId="9" fillId="0" borderId="19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4" fontId="4" fillId="0" borderId="22" xfId="1" applyNumberFormat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4" fontId="9" fillId="0" borderId="4" xfId="1" applyNumberFormat="1" applyFont="1" applyFill="1" applyBorder="1" applyAlignment="1">
      <alignment horizontal="center" vertical="center"/>
    </xf>
    <xf numFmtId="12" fontId="10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13" fillId="0" borderId="2" xfId="3" applyFont="1" applyFill="1" applyBorder="1" applyAlignment="1">
      <alignment vertical="center"/>
    </xf>
    <xf numFmtId="0" fontId="13" fillId="0" borderId="1" xfId="3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/>
    </xf>
    <xf numFmtId="165" fontId="4" fillId="0" borderId="1" xfId="3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164" fontId="9" fillId="3" borderId="1" xfId="3" applyNumberFormat="1" applyFont="1" applyFill="1" applyBorder="1" applyAlignment="1">
      <alignment horizontal="center" vertical="center"/>
    </xf>
    <xf numFmtId="165" fontId="9" fillId="0" borderId="1" xfId="3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4" fontId="7" fillId="0" borderId="24" xfId="1" applyNumberFormat="1" applyFont="1" applyFill="1" applyBorder="1" applyAlignment="1">
      <alignment horizontal="center" vertical="center"/>
    </xf>
    <xf numFmtId="4" fontId="9" fillId="0" borderId="20" xfId="1" applyNumberFormat="1" applyFont="1" applyFill="1" applyBorder="1" applyAlignment="1">
      <alignment horizontal="center" vertical="center"/>
    </xf>
    <xf numFmtId="165" fontId="4" fillId="0" borderId="20" xfId="3" applyNumberFormat="1" applyFont="1" applyFill="1" applyBorder="1" applyAlignment="1">
      <alignment horizontal="center" vertical="center"/>
    </xf>
    <xf numFmtId="164" fontId="13" fillId="0" borderId="20" xfId="3" applyNumberFormat="1" applyFont="1" applyFill="1" applyBorder="1" applyAlignment="1">
      <alignment horizontal="center" vertical="center"/>
    </xf>
    <xf numFmtId="164" fontId="4" fillId="0" borderId="20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>
      <alignment horizontal="center" vertical="center"/>
    </xf>
    <xf numFmtId="165" fontId="9" fillId="0" borderId="20" xfId="3" applyNumberFormat="1" applyFont="1" applyFill="1" applyBorder="1" applyAlignment="1">
      <alignment horizontal="center" vertical="center"/>
    </xf>
    <xf numFmtId="164" fontId="9" fillId="5" borderId="1" xfId="3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2" fontId="8" fillId="0" borderId="0" xfId="1" applyNumberFormat="1" applyFont="1" applyFill="1" applyAlignment="1">
      <alignment horizontal="center" vertical="center"/>
    </xf>
    <xf numFmtId="0" fontId="14" fillId="0" borderId="0" xfId="1" applyFont="1" applyFill="1"/>
    <xf numFmtId="0" fontId="13" fillId="0" borderId="0" xfId="3" applyFont="1" applyFill="1" applyBorder="1" applyAlignment="1">
      <alignment horizontal="right" vertical="center"/>
    </xf>
    <xf numFmtId="4" fontId="15" fillId="0" borderId="0" xfId="1" applyNumberFormat="1" applyFont="1"/>
    <xf numFmtId="0" fontId="15" fillId="0" borderId="0" xfId="1" applyFont="1"/>
    <xf numFmtId="0" fontId="16" fillId="0" borderId="0" xfId="1" applyFont="1"/>
    <xf numFmtId="165" fontId="1" fillId="0" borderId="0" xfId="1" applyNumberFormat="1"/>
    <xf numFmtId="0" fontId="1" fillId="0" borderId="0" xfId="1" applyFill="1"/>
    <xf numFmtId="4" fontId="9" fillId="0" borderId="17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4" fontId="9" fillId="0" borderId="25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1" fontId="4" fillId="0" borderId="26" xfId="1" applyNumberFormat="1" applyFont="1" applyFill="1" applyBorder="1" applyAlignment="1">
      <alignment horizontal="center" vertical="center"/>
    </xf>
    <xf numFmtId="2" fontId="8" fillId="0" borderId="20" xfId="1" applyNumberFormat="1" applyFont="1" applyFill="1" applyBorder="1" applyAlignment="1">
      <alignment horizontal="center" vertical="center"/>
    </xf>
    <xf numFmtId="165" fontId="8" fillId="0" borderId="20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2" fontId="8" fillId="4" borderId="20" xfId="1" applyNumberFormat="1" applyFont="1" applyFill="1" applyBorder="1" applyAlignment="1">
      <alignment horizontal="center" vertical="center"/>
    </xf>
    <xf numFmtId="0" fontId="1" fillId="4" borderId="0" xfId="1" applyFill="1"/>
    <xf numFmtId="0" fontId="9" fillId="0" borderId="19" xfId="1" applyFont="1" applyFill="1" applyBorder="1" applyAlignment="1">
      <alignment horizontal="left" vertical="center" wrapText="1"/>
    </xf>
    <xf numFmtId="164" fontId="15" fillId="0" borderId="0" xfId="1" applyNumberFormat="1" applyFont="1" applyFill="1"/>
    <xf numFmtId="165" fontId="15" fillId="0" borderId="0" xfId="1" applyNumberFormat="1" applyFont="1"/>
    <xf numFmtId="164" fontId="1" fillId="0" borderId="0" xfId="1" applyNumberFormat="1"/>
    <xf numFmtId="2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4" fontId="4" fillId="0" borderId="17" xfId="1" applyNumberFormat="1" applyFont="1" applyFill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64" fontId="17" fillId="0" borderId="7" xfId="1" applyNumberFormat="1" applyFont="1" applyFill="1" applyBorder="1" applyAlignment="1">
      <alignment horizontal="center" vertical="center"/>
    </xf>
    <xf numFmtId="165" fontId="18" fillId="0" borderId="1" xfId="1" applyNumberFormat="1" applyFont="1" applyFill="1" applyBorder="1" applyAlignment="1">
      <alignment horizontal="center"/>
    </xf>
    <xf numFmtId="164" fontId="18" fillId="0" borderId="1" xfId="1" applyNumberFormat="1" applyFont="1" applyFill="1" applyBorder="1" applyAlignment="1">
      <alignment horizontal="center" vertical="center"/>
    </xf>
    <xf numFmtId="165" fontId="18" fillId="0" borderId="1" xfId="1" applyNumberFormat="1" applyFont="1" applyFill="1" applyBorder="1" applyAlignment="1" applyProtection="1">
      <alignment horizontal="center" vertical="center"/>
      <protection hidden="1"/>
    </xf>
    <xf numFmtId="165" fontId="18" fillId="0" borderId="1" xfId="1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27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2" fontId="10" fillId="0" borderId="1" xfId="1" applyNumberFormat="1" applyFont="1" applyFill="1" applyBorder="1" applyAlignment="1">
      <alignment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9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23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2" fontId="4" fillId="0" borderId="11" xfId="1" applyNumberFormat="1" applyFont="1" applyFill="1" applyBorder="1" applyAlignment="1">
      <alignment horizontal="center" vertical="center" wrapText="1"/>
    </xf>
    <xf numFmtId="2" fontId="4" fillId="0" borderId="25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4"/>
    <cellStyle name="Обычный 2 3" xfId="3"/>
    <cellStyle name="Обычный 3" xfId="6"/>
    <cellStyle name="Обычный_жилфонд ЛПУ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86;&#1090;&#1095;&#1077;&#1090;&#1099;\&#1076;&#1083;&#1103;%20&#1054;&#1083;&#1077;&#1075;&#1072;\&#1086;&#1090;&#1086;&#1087;&#1083;&#1077;&#1085;&#1080;&#1077;%20&#1085;&#1072;%20&#1089;&#1072;&#1081;&#1090;%20&#1087;&#1086;%20&#1059;&#1050;%20&#1089;%2010.09.17-18%20&#1075;.&#1075;\&#1054;&#1054;&#1054;%20&#1070;&#1046;&#1053;&#1054;&#1045;%20&#1046;&#1069;&#1059;\&#1084;&#1072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КД 05.17"/>
      <sheetName val="ЖД 05.17"/>
      <sheetName val="свод Гкал МКД"/>
    </sheetNames>
    <sheetDataSet>
      <sheetData sheetId="0">
        <row r="8">
          <cell r="D8">
            <v>2609.31</v>
          </cell>
        </row>
      </sheetData>
      <sheetData sheetId="1">
        <row r="8">
          <cell r="D8">
            <v>2551.3000000000002</v>
          </cell>
          <cell r="G8">
            <v>47.473999999999997</v>
          </cell>
        </row>
        <row r="9">
          <cell r="D9">
            <v>372.4</v>
          </cell>
          <cell r="G9">
            <v>11.917</v>
          </cell>
        </row>
        <row r="10">
          <cell r="D10">
            <v>524.20000000000005</v>
          </cell>
          <cell r="G10">
            <v>8.1989999999999998</v>
          </cell>
        </row>
        <row r="11">
          <cell r="D11">
            <v>139.9</v>
          </cell>
          <cell r="G11">
            <v>0.98199999999999998</v>
          </cell>
        </row>
        <row r="12">
          <cell r="D12">
            <v>665.5</v>
          </cell>
          <cell r="G12">
            <v>22.863</v>
          </cell>
        </row>
        <row r="13">
          <cell r="D13">
            <v>271.5</v>
          </cell>
          <cell r="G13">
            <v>9.8439999999999994</v>
          </cell>
        </row>
        <row r="14">
          <cell r="D14">
            <v>162.5</v>
          </cell>
          <cell r="G14">
            <v>2.984</v>
          </cell>
        </row>
        <row r="15">
          <cell r="D15">
            <v>155.26</v>
          </cell>
          <cell r="G15">
            <v>3.4420000000000002</v>
          </cell>
        </row>
        <row r="16">
          <cell r="D16">
            <v>137.84</v>
          </cell>
          <cell r="G16">
            <v>3.093</v>
          </cell>
        </row>
        <row r="17">
          <cell r="D17">
            <v>163.6</v>
          </cell>
          <cell r="G17">
            <v>3.1429999999999998</v>
          </cell>
        </row>
        <row r="18">
          <cell r="D18">
            <v>163.19999999999999</v>
          </cell>
          <cell r="G18">
            <v>2.76</v>
          </cell>
        </row>
        <row r="19">
          <cell r="D19">
            <v>163.1</v>
          </cell>
          <cell r="G19">
            <v>3.2280000000000002</v>
          </cell>
        </row>
        <row r="20">
          <cell r="D20">
            <v>657.1</v>
          </cell>
          <cell r="G20">
            <v>5.3369999999999997</v>
          </cell>
        </row>
        <row r="21">
          <cell r="D21">
            <v>566.1</v>
          </cell>
          <cell r="G21">
            <v>12.75</v>
          </cell>
        </row>
        <row r="22">
          <cell r="D22">
            <v>570.5</v>
          </cell>
          <cell r="G22">
            <v>13.45</v>
          </cell>
        </row>
        <row r="23">
          <cell r="D23">
            <v>568.1</v>
          </cell>
          <cell r="G23">
            <v>11.542</v>
          </cell>
        </row>
        <row r="24">
          <cell r="D24">
            <v>564</v>
          </cell>
          <cell r="G24">
            <v>10.738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Q86"/>
  <sheetViews>
    <sheetView tabSelected="1" zoomScale="80" zoomScaleNormal="80" workbookViewId="0">
      <pane xSplit="19515" ySplit="2385" topLeftCell="A34"/>
      <selection activeCell="I4" sqref="I4:R4"/>
      <selection pane="topRight" activeCell="W17" sqref="W17"/>
      <selection pane="bottomLeft" activeCell="J37" sqref="J37"/>
      <selection pane="bottomRight" activeCell="U73" sqref="U73"/>
    </sheetView>
  </sheetViews>
  <sheetFormatPr defaultRowHeight="12.75" x14ac:dyDescent="0.2"/>
  <cols>
    <col min="1" max="1" width="5.85546875" style="84" customWidth="1"/>
    <col min="2" max="2" width="21.140625" style="3" customWidth="1"/>
    <col min="3" max="3" width="7.5703125" style="3" customWidth="1"/>
    <col min="4" max="4" width="6.28515625" style="3" customWidth="1"/>
    <col min="5" max="5" width="10.42578125" style="3" customWidth="1"/>
    <col min="6" max="6" width="10.5703125" style="3" customWidth="1"/>
    <col min="7" max="7" width="10.140625" style="3" customWidth="1"/>
    <col min="8" max="8" width="10.7109375" style="3" customWidth="1"/>
    <col min="9" max="9" width="12.42578125" style="71" customWidth="1"/>
    <col min="10" max="10" width="13.28515625" style="3" customWidth="1"/>
    <col min="11" max="11" width="10" style="3" customWidth="1"/>
    <col min="12" max="12" width="9.7109375" style="3" customWidth="1"/>
    <col min="13" max="13" width="9.5703125" style="3" customWidth="1"/>
    <col min="14" max="14" width="9.85546875" style="3" customWidth="1"/>
    <col min="15" max="15" width="9.7109375" style="3" customWidth="1"/>
    <col min="16" max="16" width="10" style="3" customWidth="1"/>
    <col min="17" max="17" width="9.5703125" style="3" customWidth="1"/>
    <col min="18" max="18" width="8.28515625" style="3" customWidth="1"/>
    <col min="19" max="21" width="14.28515625" style="3" hidden="1" customWidth="1"/>
    <col min="22" max="22" width="9.140625" style="3"/>
    <col min="23" max="23" width="22.28515625" style="3" customWidth="1"/>
    <col min="24" max="253" width="9.140625" style="3"/>
    <col min="254" max="254" width="21.140625" style="3" customWidth="1"/>
    <col min="255" max="255" width="7.5703125" style="3" customWidth="1"/>
    <col min="256" max="256" width="6.28515625" style="3" customWidth="1"/>
    <col min="257" max="257" width="10.42578125" style="3" customWidth="1"/>
    <col min="258" max="259" width="10.5703125" style="3" customWidth="1"/>
    <col min="260" max="260" width="7" style="3" customWidth="1"/>
    <col min="261" max="261" width="9.42578125" style="3" customWidth="1"/>
    <col min="262" max="263" width="8.42578125" style="3" customWidth="1"/>
    <col min="264" max="264" width="10" style="3" customWidth="1"/>
    <col min="265" max="265" width="9.7109375" style="3" customWidth="1"/>
    <col min="266" max="266" width="9.5703125" style="3" customWidth="1"/>
    <col min="267" max="267" width="9.85546875" style="3" customWidth="1"/>
    <col min="268" max="268" width="8.85546875" style="3" customWidth="1"/>
    <col min="269" max="270" width="8.7109375" style="3" customWidth="1"/>
    <col min="271" max="271" width="8.28515625" style="3" customWidth="1"/>
    <col min="272" max="272" width="11" style="3" customWidth="1"/>
    <col min="273" max="273" width="11.42578125" style="3" customWidth="1"/>
    <col min="274" max="274" width="11" style="3" customWidth="1"/>
    <col min="275" max="277" width="0" style="3" hidden="1" customWidth="1"/>
    <col min="278" max="278" width="9.140625" style="3"/>
    <col min="279" max="279" width="22.28515625" style="3" customWidth="1"/>
    <col min="280" max="509" width="9.140625" style="3"/>
    <col min="510" max="510" width="21.140625" style="3" customWidth="1"/>
    <col min="511" max="511" width="7.5703125" style="3" customWidth="1"/>
    <col min="512" max="512" width="6.28515625" style="3" customWidth="1"/>
    <col min="513" max="513" width="10.42578125" style="3" customWidth="1"/>
    <col min="514" max="515" width="10.5703125" style="3" customWidth="1"/>
    <col min="516" max="516" width="7" style="3" customWidth="1"/>
    <col min="517" max="517" width="9.42578125" style="3" customWidth="1"/>
    <col min="518" max="519" width="8.42578125" style="3" customWidth="1"/>
    <col min="520" max="520" width="10" style="3" customWidth="1"/>
    <col min="521" max="521" width="9.7109375" style="3" customWidth="1"/>
    <col min="522" max="522" width="9.5703125" style="3" customWidth="1"/>
    <col min="523" max="523" width="9.85546875" style="3" customWidth="1"/>
    <col min="524" max="524" width="8.85546875" style="3" customWidth="1"/>
    <col min="525" max="526" width="8.7109375" style="3" customWidth="1"/>
    <col min="527" max="527" width="8.28515625" style="3" customWidth="1"/>
    <col min="528" max="528" width="11" style="3" customWidth="1"/>
    <col min="529" max="529" width="11.42578125" style="3" customWidth="1"/>
    <col min="530" max="530" width="11" style="3" customWidth="1"/>
    <col min="531" max="533" width="0" style="3" hidden="1" customWidth="1"/>
    <col min="534" max="534" width="9.140625" style="3"/>
    <col min="535" max="535" width="22.28515625" style="3" customWidth="1"/>
    <col min="536" max="765" width="9.140625" style="3"/>
    <col min="766" max="766" width="21.140625" style="3" customWidth="1"/>
    <col min="767" max="767" width="7.5703125" style="3" customWidth="1"/>
    <col min="768" max="768" width="6.28515625" style="3" customWidth="1"/>
    <col min="769" max="769" width="10.42578125" style="3" customWidth="1"/>
    <col min="770" max="771" width="10.5703125" style="3" customWidth="1"/>
    <col min="772" max="772" width="7" style="3" customWidth="1"/>
    <col min="773" max="773" width="9.42578125" style="3" customWidth="1"/>
    <col min="774" max="775" width="8.42578125" style="3" customWidth="1"/>
    <col min="776" max="776" width="10" style="3" customWidth="1"/>
    <col min="777" max="777" width="9.7109375" style="3" customWidth="1"/>
    <col min="778" max="778" width="9.5703125" style="3" customWidth="1"/>
    <col min="779" max="779" width="9.85546875" style="3" customWidth="1"/>
    <col min="780" max="780" width="8.85546875" style="3" customWidth="1"/>
    <col min="781" max="782" width="8.7109375" style="3" customWidth="1"/>
    <col min="783" max="783" width="8.28515625" style="3" customWidth="1"/>
    <col min="784" max="784" width="11" style="3" customWidth="1"/>
    <col min="785" max="785" width="11.42578125" style="3" customWidth="1"/>
    <col min="786" max="786" width="11" style="3" customWidth="1"/>
    <col min="787" max="789" width="0" style="3" hidden="1" customWidth="1"/>
    <col min="790" max="790" width="9.140625" style="3"/>
    <col min="791" max="791" width="22.28515625" style="3" customWidth="1"/>
    <col min="792" max="1021" width="9.140625" style="3"/>
    <col min="1022" max="1022" width="21.140625" style="3" customWidth="1"/>
    <col min="1023" max="1023" width="7.5703125" style="3" customWidth="1"/>
    <col min="1024" max="1024" width="6.28515625" style="3" customWidth="1"/>
    <col min="1025" max="1025" width="10.42578125" style="3" customWidth="1"/>
    <col min="1026" max="1027" width="10.5703125" style="3" customWidth="1"/>
    <col min="1028" max="1028" width="7" style="3" customWidth="1"/>
    <col min="1029" max="1029" width="9.42578125" style="3" customWidth="1"/>
    <col min="1030" max="1031" width="8.42578125" style="3" customWidth="1"/>
    <col min="1032" max="1032" width="10" style="3" customWidth="1"/>
    <col min="1033" max="1033" width="9.7109375" style="3" customWidth="1"/>
    <col min="1034" max="1034" width="9.5703125" style="3" customWidth="1"/>
    <col min="1035" max="1035" width="9.85546875" style="3" customWidth="1"/>
    <col min="1036" max="1036" width="8.85546875" style="3" customWidth="1"/>
    <col min="1037" max="1038" width="8.7109375" style="3" customWidth="1"/>
    <col min="1039" max="1039" width="8.28515625" style="3" customWidth="1"/>
    <col min="1040" max="1040" width="11" style="3" customWidth="1"/>
    <col min="1041" max="1041" width="11.42578125" style="3" customWidth="1"/>
    <col min="1042" max="1042" width="11" style="3" customWidth="1"/>
    <col min="1043" max="1045" width="0" style="3" hidden="1" customWidth="1"/>
    <col min="1046" max="1046" width="9.140625" style="3"/>
    <col min="1047" max="1047" width="22.28515625" style="3" customWidth="1"/>
    <col min="1048" max="1277" width="9.140625" style="3"/>
    <col min="1278" max="1278" width="21.140625" style="3" customWidth="1"/>
    <col min="1279" max="1279" width="7.5703125" style="3" customWidth="1"/>
    <col min="1280" max="1280" width="6.28515625" style="3" customWidth="1"/>
    <col min="1281" max="1281" width="10.42578125" style="3" customWidth="1"/>
    <col min="1282" max="1283" width="10.5703125" style="3" customWidth="1"/>
    <col min="1284" max="1284" width="7" style="3" customWidth="1"/>
    <col min="1285" max="1285" width="9.42578125" style="3" customWidth="1"/>
    <col min="1286" max="1287" width="8.42578125" style="3" customWidth="1"/>
    <col min="1288" max="1288" width="10" style="3" customWidth="1"/>
    <col min="1289" max="1289" width="9.7109375" style="3" customWidth="1"/>
    <col min="1290" max="1290" width="9.5703125" style="3" customWidth="1"/>
    <col min="1291" max="1291" width="9.85546875" style="3" customWidth="1"/>
    <col min="1292" max="1292" width="8.85546875" style="3" customWidth="1"/>
    <col min="1293" max="1294" width="8.7109375" style="3" customWidth="1"/>
    <col min="1295" max="1295" width="8.28515625" style="3" customWidth="1"/>
    <col min="1296" max="1296" width="11" style="3" customWidth="1"/>
    <col min="1297" max="1297" width="11.42578125" style="3" customWidth="1"/>
    <col min="1298" max="1298" width="11" style="3" customWidth="1"/>
    <col min="1299" max="1301" width="0" style="3" hidden="1" customWidth="1"/>
    <col min="1302" max="1302" width="9.140625" style="3"/>
    <col min="1303" max="1303" width="22.28515625" style="3" customWidth="1"/>
    <col min="1304" max="1533" width="9.140625" style="3"/>
    <col min="1534" max="1534" width="21.140625" style="3" customWidth="1"/>
    <col min="1535" max="1535" width="7.5703125" style="3" customWidth="1"/>
    <col min="1536" max="1536" width="6.28515625" style="3" customWidth="1"/>
    <col min="1537" max="1537" width="10.42578125" style="3" customWidth="1"/>
    <col min="1538" max="1539" width="10.5703125" style="3" customWidth="1"/>
    <col min="1540" max="1540" width="7" style="3" customWidth="1"/>
    <col min="1541" max="1541" width="9.42578125" style="3" customWidth="1"/>
    <col min="1542" max="1543" width="8.42578125" style="3" customWidth="1"/>
    <col min="1544" max="1544" width="10" style="3" customWidth="1"/>
    <col min="1545" max="1545" width="9.7109375" style="3" customWidth="1"/>
    <col min="1546" max="1546" width="9.5703125" style="3" customWidth="1"/>
    <col min="1547" max="1547" width="9.85546875" style="3" customWidth="1"/>
    <col min="1548" max="1548" width="8.85546875" style="3" customWidth="1"/>
    <col min="1549" max="1550" width="8.7109375" style="3" customWidth="1"/>
    <col min="1551" max="1551" width="8.28515625" style="3" customWidth="1"/>
    <col min="1552" max="1552" width="11" style="3" customWidth="1"/>
    <col min="1553" max="1553" width="11.42578125" style="3" customWidth="1"/>
    <col min="1554" max="1554" width="11" style="3" customWidth="1"/>
    <col min="1555" max="1557" width="0" style="3" hidden="1" customWidth="1"/>
    <col min="1558" max="1558" width="9.140625" style="3"/>
    <col min="1559" max="1559" width="22.28515625" style="3" customWidth="1"/>
    <col min="1560" max="1789" width="9.140625" style="3"/>
    <col min="1790" max="1790" width="21.140625" style="3" customWidth="1"/>
    <col min="1791" max="1791" width="7.5703125" style="3" customWidth="1"/>
    <col min="1792" max="1792" width="6.28515625" style="3" customWidth="1"/>
    <col min="1793" max="1793" width="10.42578125" style="3" customWidth="1"/>
    <col min="1794" max="1795" width="10.5703125" style="3" customWidth="1"/>
    <col min="1796" max="1796" width="7" style="3" customWidth="1"/>
    <col min="1797" max="1797" width="9.42578125" style="3" customWidth="1"/>
    <col min="1798" max="1799" width="8.42578125" style="3" customWidth="1"/>
    <col min="1800" max="1800" width="10" style="3" customWidth="1"/>
    <col min="1801" max="1801" width="9.7109375" style="3" customWidth="1"/>
    <col min="1802" max="1802" width="9.5703125" style="3" customWidth="1"/>
    <col min="1803" max="1803" width="9.85546875" style="3" customWidth="1"/>
    <col min="1804" max="1804" width="8.85546875" style="3" customWidth="1"/>
    <col min="1805" max="1806" width="8.7109375" style="3" customWidth="1"/>
    <col min="1807" max="1807" width="8.28515625" style="3" customWidth="1"/>
    <col min="1808" max="1808" width="11" style="3" customWidth="1"/>
    <col min="1809" max="1809" width="11.42578125" style="3" customWidth="1"/>
    <col min="1810" max="1810" width="11" style="3" customWidth="1"/>
    <col min="1811" max="1813" width="0" style="3" hidden="1" customWidth="1"/>
    <col min="1814" max="1814" width="9.140625" style="3"/>
    <col min="1815" max="1815" width="22.28515625" style="3" customWidth="1"/>
    <col min="1816" max="2045" width="9.140625" style="3"/>
    <col min="2046" max="2046" width="21.140625" style="3" customWidth="1"/>
    <col min="2047" max="2047" width="7.5703125" style="3" customWidth="1"/>
    <col min="2048" max="2048" width="6.28515625" style="3" customWidth="1"/>
    <col min="2049" max="2049" width="10.42578125" style="3" customWidth="1"/>
    <col min="2050" max="2051" width="10.5703125" style="3" customWidth="1"/>
    <col min="2052" max="2052" width="7" style="3" customWidth="1"/>
    <col min="2053" max="2053" width="9.42578125" style="3" customWidth="1"/>
    <col min="2054" max="2055" width="8.42578125" style="3" customWidth="1"/>
    <col min="2056" max="2056" width="10" style="3" customWidth="1"/>
    <col min="2057" max="2057" width="9.7109375" style="3" customWidth="1"/>
    <col min="2058" max="2058" width="9.5703125" style="3" customWidth="1"/>
    <col min="2059" max="2059" width="9.85546875" style="3" customWidth="1"/>
    <col min="2060" max="2060" width="8.85546875" style="3" customWidth="1"/>
    <col min="2061" max="2062" width="8.7109375" style="3" customWidth="1"/>
    <col min="2063" max="2063" width="8.28515625" style="3" customWidth="1"/>
    <col min="2064" max="2064" width="11" style="3" customWidth="1"/>
    <col min="2065" max="2065" width="11.42578125" style="3" customWidth="1"/>
    <col min="2066" max="2066" width="11" style="3" customWidth="1"/>
    <col min="2067" max="2069" width="0" style="3" hidden="1" customWidth="1"/>
    <col min="2070" max="2070" width="9.140625" style="3"/>
    <col min="2071" max="2071" width="22.28515625" style="3" customWidth="1"/>
    <col min="2072" max="2301" width="9.140625" style="3"/>
    <col min="2302" max="2302" width="21.140625" style="3" customWidth="1"/>
    <col min="2303" max="2303" width="7.5703125" style="3" customWidth="1"/>
    <col min="2304" max="2304" width="6.28515625" style="3" customWidth="1"/>
    <col min="2305" max="2305" width="10.42578125" style="3" customWidth="1"/>
    <col min="2306" max="2307" width="10.5703125" style="3" customWidth="1"/>
    <col min="2308" max="2308" width="7" style="3" customWidth="1"/>
    <col min="2309" max="2309" width="9.42578125" style="3" customWidth="1"/>
    <col min="2310" max="2311" width="8.42578125" style="3" customWidth="1"/>
    <col min="2312" max="2312" width="10" style="3" customWidth="1"/>
    <col min="2313" max="2313" width="9.7109375" style="3" customWidth="1"/>
    <col min="2314" max="2314" width="9.5703125" style="3" customWidth="1"/>
    <col min="2315" max="2315" width="9.85546875" style="3" customWidth="1"/>
    <col min="2316" max="2316" width="8.85546875" style="3" customWidth="1"/>
    <col min="2317" max="2318" width="8.7109375" style="3" customWidth="1"/>
    <col min="2319" max="2319" width="8.28515625" style="3" customWidth="1"/>
    <col min="2320" max="2320" width="11" style="3" customWidth="1"/>
    <col min="2321" max="2321" width="11.42578125" style="3" customWidth="1"/>
    <col min="2322" max="2322" width="11" style="3" customWidth="1"/>
    <col min="2323" max="2325" width="0" style="3" hidden="1" customWidth="1"/>
    <col min="2326" max="2326" width="9.140625" style="3"/>
    <col min="2327" max="2327" width="22.28515625" style="3" customWidth="1"/>
    <col min="2328" max="2557" width="9.140625" style="3"/>
    <col min="2558" max="2558" width="21.140625" style="3" customWidth="1"/>
    <col min="2559" max="2559" width="7.5703125" style="3" customWidth="1"/>
    <col min="2560" max="2560" width="6.28515625" style="3" customWidth="1"/>
    <col min="2561" max="2561" width="10.42578125" style="3" customWidth="1"/>
    <col min="2562" max="2563" width="10.5703125" style="3" customWidth="1"/>
    <col min="2564" max="2564" width="7" style="3" customWidth="1"/>
    <col min="2565" max="2565" width="9.42578125" style="3" customWidth="1"/>
    <col min="2566" max="2567" width="8.42578125" style="3" customWidth="1"/>
    <col min="2568" max="2568" width="10" style="3" customWidth="1"/>
    <col min="2569" max="2569" width="9.7109375" style="3" customWidth="1"/>
    <col min="2570" max="2570" width="9.5703125" style="3" customWidth="1"/>
    <col min="2571" max="2571" width="9.85546875" style="3" customWidth="1"/>
    <col min="2572" max="2572" width="8.85546875" style="3" customWidth="1"/>
    <col min="2573" max="2574" width="8.7109375" style="3" customWidth="1"/>
    <col min="2575" max="2575" width="8.28515625" style="3" customWidth="1"/>
    <col min="2576" max="2576" width="11" style="3" customWidth="1"/>
    <col min="2577" max="2577" width="11.42578125" style="3" customWidth="1"/>
    <col min="2578" max="2578" width="11" style="3" customWidth="1"/>
    <col min="2579" max="2581" width="0" style="3" hidden="1" customWidth="1"/>
    <col min="2582" max="2582" width="9.140625" style="3"/>
    <col min="2583" max="2583" width="22.28515625" style="3" customWidth="1"/>
    <col min="2584" max="2813" width="9.140625" style="3"/>
    <col min="2814" max="2814" width="21.140625" style="3" customWidth="1"/>
    <col min="2815" max="2815" width="7.5703125" style="3" customWidth="1"/>
    <col min="2816" max="2816" width="6.28515625" style="3" customWidth="1"/>
    <col min="2817" max="2817" width="10.42578125" style="3" customWidth="1"/>
    <col min="2818" max="2819" width="10.5703125" style="3" customWidth="1"/>
    <col min="2820" max="2820" width="7" style="3" customWidth="1"/>
    <col min="2821" max="2821" width="9.42578125" style="3" customWidth="1"/>
    <col min="2822" max="2823" width="8.42578125" style="3" customWidth="1"/>
    <col min="2824" max="2824" width="10" style="3" customWidth="1"/>
    <col min="2825" max="2825" width="9.7109375" style="3" customWidth="1"/>
    <col min="2826" max="2826" width="9.5703125" style="3" customWidth="1"/>
    <col min="2827" max="2827" width="9.85546875" style="3" customWidth="1"/>
    <col min="2828" max="2828" width="8.85546875" style="3" customWidth="1"/>
    <col min="2829" max="2830" width="8.7109375" style="3" customWidth="1"/>
    <col min="2831" max="2831" width="8.28515625" style="3" customWidth="1"/>
    <col min="2832" max="2832" width="11" style="3" customWidth="1"/>
    <col min="2833" max="2833" width="11.42578125" style="3" customWidth="1"/>
    <col min="2834" max="2834" width="11" style="3" customWidth="1"/>
    <col min="2835" max="2837" width="0" style="3" hidden="1" customWidth="1"/>
    <col min="2838" max="2838" width="9.140625" style="3"/>
    <col min="2839" max="2839" width="22.28515625" style="3" customWidth="1"/>
    <col min="2840" max="3069" width="9.140625" style="3"/>
    <col min="3070" max="3070" width="21.140625" style="3" customWidth="1"/>
    <col min="3071" max="3071" width="7.5703125" style="3" customWidth="1"/>
    <col min="3072" max="3072" width="6.28515625" style="3" customWidth="1"/>
    <col min="3073" max="3073" width="10.42578125" style="3" customWidth="1"/>
    <col min="3074" max="3075" width="10.5703125" style="3" customWidth="1"/>
    <col min="3076" max="3076" width="7" style="3" customWidth="1"/>
    <col min="3077" max="3077" width="9.42578125" style="3" customWidth="1"/>
    <col min="3078" max="3079" width="8.42578125" style="3" customWidth="1"/>
    <col min="3080" max="3080" width="10" style="3" customWidth="1"/>
    <col min="3081" max="3081" width="9.7109375" style="3" customWidth="1"/>
    <col min="3082" max="3082" width="9.5703125" style="3" customWidth="1"/>
    <col min="3083" max="3083" width="9.85546875" style="3" customWidth="1"/>
    <col min="3084" max="3084" width="8.85546875" style="3" customWidth="1"/>
    <col min="3085" max="3086" width="8.7109375" style="3" customWidth="1"/>
    <col min="3087" max="3087" width="8.28515625" style="3" customWidth="1"/>
    <col min="3088" max="3088" width="11" style="3" customWidth="1"/>
    <col min="3089" max="3089" width="11.42578125" style="3" customWidth="1"/>
    <col min="3090" max="3090" width="11" style="3" customWidth="1"/>
    <col min="3091" max="3093" width="0" style="3" hidden="1" customWidth="1"/>
    <col min="3094" max="3094" width="9.140625" style="3"/>
    <col min="3095" max="3095" width="22.28515625" style="3" customWidth="1"/>
    <col min="3096" max="3325" width="9.140625" style="3"/>
    <col min="3326" max="3326" width="21.140625" style="3" customWidth="1"/>
    <col min="3327" max="3327" width="7.5703125" style="3" customWidth="1"/>
    <col min="3328" max="3328" width="6.28515625" style="3" customWidth="1"/>
    <col min="3329" max="3329" width="10.42578125" style="3" customWidth="1"/>
    <col min="3330" max="3331" width="10.5703125" style="3" customWidth="1"/>
    <col min="3332" max="3332" width="7" style="3" customWidth="1"/>
    <col min="3333" max="3333" width="9.42578125" style="3" customWidth="1"/>
    <col min="3334" max="3335" width="8.42578125" style="3" customWidth="1"/>
    <col min="3336" max="3336" width="10" style="3" customWidth="1"/>
    <col min="3337" max="3337" width="9.7109375" style="3" customWidth="1"/>
    <col min="3338" max="3338" width="9.5703125" style="3" customWidth="1"/>
    <col min="3339" max="3339" width="9.85546875" style="3" customWidth="1"/>
    <col min="3340" max="3340" width="8.85546875" style="3" customWidth="1"/>
    <col min="3341" max="3342" width="8.7109375" style="3" customWidth="1"/>
    <col min="3343" max="3343" width="8.28515625" style="3" customWidth="1"/>
    <col min="3344" max="3344" width="11" style="3" customWidth="1"/>
    <col min="3345" max="3345" width="11.42578125" style="3" customWidth="1"/>
    <col min="3346" max="3346" width="11" style="3" customWidth="1"/>
    <col min="3347" max="3349" width="0" style="3" hidden="1" customWidth="1"/>
    <col min="3350" max="3350" width="9.140625" style="3"/>
    <col min="3351" max="3351" width="22.28515625" style="3" customWidth="1"/>
    <col min="3352" max="3581" width="9.140625" style="3"/>
    <col min="3582" max="3582" width="21.140625" style="3" customWidth="1"/>
    <col min="3583" max="3583" width="7.5703125" style="3" customWidth="1"/>
    <col min="3584" max="3584" width="6.28515625" style="3" customWidth="1"/>
    <col min="3585" max="3585" width="10.42578125" style="3" customWidth="1"/>
    <col min="3586" max="3587" width="10.5703125" style="3" customWidth="1"/>
    <col min="3588" max="3588" width="7" style="3" customWidth="1"/>
    <col min="3589" max="3589" width="9.42578125" style="3" customWidth="1"/>
    <col min="3590" max="3591" width="8.42578125" style="3" customWidth="1"/>
    <col min="3592" max="3592" width="10" style="3" customWidth="1"/>
    <col min="3593" max="3593" width="9.7109375" style="3" customWidth="1"/>
    <col min="3594" max="3594" width="9.5703125" style="3" customWidth="1"/>
    <col min="3595" max="3595" width="9.85546875" style="3" customWidth="1"/>
    <col min="3596" max="3596" width="8.85546875" style="3" customWidth="1"/>
    <col min="3597" max="3598" width="8.7109375" style="3" customWidth="1"/>
    <col min="3599" max="3599" width="8.28515625" style="3" customWidth="1"/>
    <col min="3600" max="3600" width="11" style="3" customWidth="1"/>
    <col min="3601" max="3601" width="11.42578125" style="3" customWidth="1"/>
    <col min="3602" max="3602" width="11" style="3" customWidth="1"/>
    <col min="3603" max="3605" width="0" style="3" hidden="1" customWidth="1"/>
    <col min="3606" max="3606" width="9.140625" style="3"/>
    <col min="3607" max="3607" width="22.28515625" style="3" customWidth="1"/>
    <col min="3608" max="3837" width="9.140625" style="3"/>
    <col min="3838" max="3838" width="21.140625" style="3" customWidth="1"/>
    <col min="3839" max="3839" width="7.5703125" style="3" customWidth="1"/>
    <col min="3840" max="3840" width="6.28515625" style="3" customWidth="1"/>
    <col min="3841" max="3841" width="10.42578125" style="3" customWidth="1"/>
    <col min="3842" max="3843" width="10.5703125" style="3" customWidth="1"/>
    <col min="3844" max="3844" width="7" style="3" customWidth="1"/>
    <col min="3845" max="3845" width="9.42578125" style="3" customWidth="1"/>
    <col min="3846" max="3847" width="8.42578125" style="3" customWidth="1"/>
    <col min="3848" max="3848" width="10" style="3" customWidth="1"/>
    <col min="3849" max="3849" width="9.7109375" style="3" customWidth="1"/>
    <col min="3850" max="3850" width="9.5703125" style="3" customWidth="1"/>
    <col min="3851" max="3851" width="9.85546875" style="3" customWidth="1"/>
    <col min="3852" max="3852" width="8.85546875" style="3" customWidth="1"/>
    <col min="3853" max="3854" width="8.7109375" style="3" customWidth="1"/>
    <col min="3855" max="3855" width="8.28515625" style="3" customWidth="1"/>
    <col min="3856" max="3856" width="11" style="3" customWidth="1"/>
    <col min="3857" max="3857" width="11.42578125" style="3" customWidth="1"/>
    <col min="3858" max="3858" width="11" style="3" customWidth="1"/>
    <col min="3859" max="3861" width="0" style="3" hidden="1" customWidth="1"/>
    <col min="3862" max="3862" width="9.140625" style="3"/>
    <col min="3863" max="3863" width="22.28515625" style="3" customWidth="1"/>
    <col min="3864" max="4093" width="9.140625" style="3"/>
    <col min="4094" max="4094" width="21.140625" style="3" customWidth="1"/>
    <col min="4095" max="4095" width="7.5703125" style="3" customWidth="1"/>
    <col min="4096" max="4096" width="6.28515625" style="3" customWidth="1"/>
    <col min="4097" max="4097" width="10.42578125" style="3" customWidth="1"/>
    <col min="4098" max="4099" width="10.5703125" style="3" customWidth="1"/>
    <col min="4100" max="4100" width="7" style="3" customWidth="1"/>
    <col min="4101" max="4101" width="9.42578125" style="3" customWidth="1"/>
    <col min="4102" max="4103" width="8.42578125" style="3" customWidth="1"/>
    <col min="4104" max="4104" width="10" style="3" customWidth="1"/>
    <col min="4105" max="4105" width="9.7109375" style="3" customWidth="1"/>
    <col min="4106" max="4106" width="9.5703125" style="3" customWidth="1"/>
    <col min="4107" max="4107" width="9.85546875" style="3" customWidth="1"/>
    <col min="4108" max="4108" width="8.85546875" style="3" customWidth="1"/>
    <col min="4109" max="4110" width="8.7109375" style="3" customWidth="1"/>
    <col min="4111" max="4111" width="8.28515625" style="3" customWidth="1"/>
    <col min="4112" max="4112" width="11" style="3" customWidth="1"/>
    <col min="4113" max="4113" width="11.42578125" style="3" customWidth="1"/>
    <col min="4114" max="4114" width="11" style="3" customWidth="1"/>
    <col min="4115" max="4117" width="0" style="3" hidden="1" customWidth="1"/>
    <col min="4118" max="4118" width="9.140625" style="3"/>
    <col min="4119" max="4119" width="22.28515625" style="3" customWidth="1"/>
    <col min="4120" max="4349" width="9.140625" style="3"/>
    <col min="4350" max="4350" width="21.140625" style="3" customWidth="1"/>
    <col min="4351" max="4351" width="7.5703125" style="3" customWidth="1"/>
    <col min="4352" max="4352" width="6.28515625" style="3" customWidth="1"/>
    <col min="4353" max="4353" width="10.42578125" style="3" customWidth="1"/>
    <col min="4354" max="4355" width="10.5703125" style="3" customWidth="1"/>
    <col min="4356" max="4356" width="7" style="3" customWidth="1"/>
    <col min="4357" max="4357" width="9.42578125" style="3" customWidth="1"/>
    <col min="4358" max="4359" width="8.42578125" style="3" customWidth="1"/>
    <col min="4360" max="4360" width="10" style="3" customWidth="1"/>
    <col min="4361" max="4361" width="9.7109375" style="3" customWidth="1"/>
    <col min="4362" max="4362" width="9.5703125" style="3" customWidth="1"/>
    <col min="4363" max="4363" width="9.85546875" style="3" customWidth="1"/>
    <col min="4364" max="4364" width="8.85546875" style="3" customWidth="1"/>
    <col min="4365" max="4366" width="8.7109375" style="3" customWidth="1"/>
    <col min="4367" max="4367" width="8.28515625" style="3" customWidth="1"/>
    <col min="4368" max="4368" width="11" style="3" customWidth="1"/>
    <col min="4369" max="4369" width="11.42578125" style="3" customWidth="1"/>
    <col min="4370" max="4370" width="11" style="3" customWidth="1"/>
    <col min="4371" max="4373" width="0" style="3" hidden="1" customWidth="1"/>
    <col min="4374" max="4374" width="9.140625" style="3"/>
    <col min="4375" max="4375" width="22.28515625" style="3" customWidth="1"/>
    <col min="4376" max="4605" width="9.140625" style="3"/>
    <col min="4606" max="4606" width="21.140625" style="3" customWidth="1"/>
    <col min="4607" max="4607" width="7.5703125" style="3" customWidth="1"/>
    <col min="4608" max="4608" width="6.28515625" style="3" customWidth="1"/>
    <col min="4609" max="4609" width="10.42578125" style="3" customWidth="1"/>
    <col min="4610" max="4611" width="10.5703125" style="3" customWidth="1"/>
    <col min="4612" max="4612" width="7" style="3" customWidth="1"/>
    <col min="4613" max="4613" width="9.42578125" style="3" customWidth="1"/>
    <col min="4614" max="4615" width="8.42578125" style="3" customWidth="1"/>
    <col min="4616" max="4616" width="10" style="3" customWidth="1"/>
    <col min="4617" max="4617" width="9.7109375" style="3" customWidth="1"/>
    <col min="4618" max="4618" width="9.5703125" style="3" customWidth="1"/>
    <col min="4619" max="4619" width="9.85546875" style="3" customWidth="1"/>
    <col min="4620" max="4620" width="8.85546875" style="3" customWidth="1"/>
    <col min="4621" max="4622" width="8.7109375" style="3" customWidth="1"/>
    <col min="4623" max="4623" width="8.28515625" style="3" customWidth="1"/>
    <col min="4624" max="4624" width="11" style="3" customWidth="1"/>
    <col min="4625" max="4625" width="11.42578125" style="3" customWidth="1"/>
    <col min="4626" max="4626" width="11" style="3" customWidth="1"/>
    <col min="4627" max="4629" width="0" style="3" hidden="1" customWidth="1"/>
    <col min="4630" max="4630" width="9.140625" style="3"/>
    <col min="4631" max="4631" width="22.28515625" style="3" customWidth="1"/>
    <col min="4632" max="4861" width="9.140625" style="3"/>
    <col min="4862" max="4862" width="21.140625" style="3" customWidth="1"/>
    <col min="4863" max="4863" width="7.5703125" style="3" customWidth="1"/>
    <col min="4864" max="4864" width="6.28515625" style="3" customWidth="1"/>
    <col min="4865" max="4865" width="10.42578125" style="3" customWidth="1"/>
    <col min="4866" max="4867" width="10.5703125" style="3" customWidth="1"/>
    <col min="4868" max="4868" width="7" style="3" customWidth="1"/>
    <col min="4869" max="4869" width="9.42578125" style="3" customWidth="1"/>
    <col min="4870" max="4871" width="8.42578125" style="3" customWidth="1"/>
    <col min="4872" max="4872" width="10" style="3" customWidth="1"/>
    <col min="4873" max="4873" width="9.7109375" style="3" customWidth="1"/>
    <col min="4874" max="4874" width="9.5703125" style="3" customWidth="1"/>
    <col min="4875" max="4875" width="9.85546875" style="3" customWidth="1"/>
    <col min="4876" max="4876" width="8.85546875" style="3" customWidth="1"/>
    <col min="4877" max="4878" width="8.7109375" style="3" customWidth="1"/>
    <col min="4879" max="4879" width="8.28515625" style="3" customWidth="1"/>
    <col min="4880" max="4880" width="11" style="3" customWidth="1"/>
    <col min="4881" max="4881" width="11.42578125" style="3" customWidth="1"/>
    <col min="4882" max="4882" width="11" style="3" customWidth="1"/>
    <col min="4883" max="4885" width="0" style="3" hidden="1" customWidth="1"/>
    <col min="4886" max="4886" width="9.140625" style="3"/>
    <col min="4887" max="4887" width="22.28515625" style="3" customWidth="1"/>
    <col min="4888" max="5117" width="9.140625" style="3"/>
    <col min="5118" max="5118" width="21.140625" style="3" customWidth="1"/>
    <col min="5119" max="5119" width="7.5703125" style="3" customWidth="1"/>
    <col min="5120" max="5120" width="6.28515625" style="3" customWidth="1"/>
    <col min="5121" max="5121" width="10.42578125" style="3" customWidth="1"/>
    <col min="5122" max="5123" width="10.5703125" style="3" customWidth="1"/>
    <col min="5124" max="5124" width="7" style="3" customWidth="1"/>
    <col min="5125" max="5125" width="9.42578125" style="3" customWidth="1"/>
    <col min="5126" max="5127" width="8.42578125" style="3" customWidth="1"/>
    <col min="5128" max="5128" width="10" style="3" customWidth="1"/>
    <col min="5129" max="5129" width="9.7109375" style="3" customWidth="1"/>
    <col min="5130" max="5130" width="9.5703125" style="3" customWidth="1"/>
    <col min="5131" max="5131" width="9.85546875" style="3" customWidth="1"/>
    <col min="5132" max="5132" width="8.85546875" style="3" customWidth="1"/>
    <col min="5133" max="5134" width="8.7109375" style="3" customWidth="1"/>
    <col min="5135" max="5135" width="8.28515625" style="3" customWidth="1"/>
    <col min="5136" max="5136" width="11" style="3" customWidth="1"/>
    <col min="5137" max="5137" width="11.42578125" style="3" customWidth="1"/>
    <col min="5138" max="5138" width="11" style="3" customWidth="1"/>
    <col min="5139" max="5141" width="0" style="3" hidden="1" customWidth="1"/>
    <col min="5142" max="5142" width="9.140625" style="3"/>
    <col min="5143" max="5143" width="22.28515625" style="3" customWidth="1"/>
    <col min="5144" max="5373" width="9.140625" style="3"/>
    <col min="5374" max="5374" width="21.140625" style="3" customWidth="1"/>
    <col min="5375" max="5375" width="7.5703125" style="3" customWidth="1"/>
    <col min="5376" max="5376" width="6.28515625" style="3" customWidth="1"/>
    <col min="5377" max="5377" width="10.42578125" style="3" customWidth="1"/>
    <col min="5378" max="5379" width="10.5703125" style="3" customWidth="1"/>
    <col min="5380" max="5380" width="7" style="3" customWidth="1"/>
    <col min="5381" max="5381" width="9.42578125" style="3" customWidth="1"/>
    <col min="5382" max="5383" width="8.42578125" style="3" customWidth="1"/>
    <col min="5384" max="5384" width="10" style="3" customWidth="1"/>
    <col min="5385" max="5385" width="9.7109375" style="3" customWidth="1"/>
    <col min="5386" max="5386" width="9.5703125" style="3" customWidth="1"/>
    <col min="5387" max="5387" width="9.85546875" style="3" customWidth="1"/>
    <col min="5388" max="5388" width="8.85546875" style="3" customWidth="1"/>
    <col min="5389" max="5390" width="8.7109375" style="3" customWidth="1"/>
    <col min="5391" max="5391" width="8.28515625" style="3" customWidth="1"/>
    <col min="5392" max="5392" width="11" style="3" customWidth="1"/>
    <col min="5393" max="5393" width="11.42578125" style="3" customWidth="1"/>
    <col min="5394" max="5394" width="11" style="3" customWidth="1"/>
    <col min="5395" max="5397" width="0" style="3" hidden="1" customWidth="1"/>
    <col min="5398" max="5398" width="9.140625" style="3"/>
    <col min="5399" max="5399" width="22.28515625" style="3" customWidth="1"/>
    <col min="5400" max="5629" width="9.140625" style="3"/>
    <col min="5630" max="5630" width="21.140625" style="3" customWidth="1"/>
    <col min="5631" max="5631" width="7.5703125" style="3" customWidth="1"/>
    <col min="5632" max="5632" width="6.28515625" style="3" customWidth="1"/>
    <col min="5633" max="5633" width="10.42578125" style="3" customWidth="1"/>
    <col min="5634" max="5635" width="10.5703125" style="3" customWidth="1"/>
    <col min="5636" max="5636" width="7" style="3" customWidth="1"/>
    <col min="5637" max="5637" width="9.42578125" style="3" customWidth="1"/>
    <col min="5638" max="5639" width="8.42578125" style="3" customWidth="1"/>
    <col min="5640" max="5640" width="10" style="3" customWidth="1"/>
    <col min="5641" max="5641" width="9.7109375" style="3" customWidth="1"/>
    <col min="5642" max="5642" width="9.5703125" style="3" customWidth="1"/>
    <col min="5643" max="5643" width="9.85546875" style="3" customWidth="1"/>
    <col min="5644" max="5644" width="8.85546875" style="3" customWidth="1"/>
    <col min="5645" max="5646" width="8.7109375" style="3" customWidth="1"/>
    <col min="5647" max="5647" width="8.28515625" style="3" customWidth="1"/>
    <col min="5648" max="5648" width="11" style="3" customWidth="1"/>
    <col min="5649" max="5649" width="11.42578125" style="3" customWidth="1"/>
    <col min="5650" max="5650" width="11" style="3" customWidth="1"/>
    <col min="5651" max="5653" width="0" style="3" hidden="1" customWidth="1"/>
    <col min="5654" max="5654" width="9.140625" style="3"/>
    <col min="5655" max="5655" width="22.28515625" style="3" customWidth="1"/>
    <col min="5656" max="5885" width="9.140625" style="3"/>
    <col min="5886" max="5886" width="21.140625" style="3" customWidth="1"/>
    <col min="5887" max="5887" width="7.5703125" style="3" customWidth="1"/>
    <col min="5888" max="5888" width="6.28515625" style="3" customWidth="1"/>
    <col min="5889" max="5889" width="10.42578125" style="3" customWidth="1"/>
    <col min="5890" max="5891" width="10.5703125" style="3" customWidth="1"/>
    <col min="5892" max="5892" width="7" style="3" customWidth="1"/>
    <col min="5893" max="5893" width="9.42578125" style="3" customWidth="1"/>
    <col min="5894" max="5895" width="8.42578125" style="3" customWidth="1"/>
    <col min="5896" max="5896" width="10" style="3" customWidth="1"/>
    <col min="5897" max="5897" width="9.7109375" style="3" customWidth="1"/>
    <col min="5898" max="5898" width="9.5703125" style="3" customWidth="1"/>
    <col min="5899" max="5899" width="9.85546875" style="3" customWidth="1"/>
    <col min="5900" max="5900" width="8.85546875" style="3" customWidth="1"/>
    <col min="5901" max="5902" width="8.7109375" style="3" customWidth="1"/>
    <col min="5903" max="5903" width="8.28515625" style="3" customWidth="1"/>
    <col min="5904" max="5904" width="11" style="3" customWidth="1"/>
    <col min="5905" max="5905" width="11.42578125" style="3" customWidth="1"/>
    <col min="5906" max="5906" width="11" style="3" customWidth="1"/>
    <col min="5907" max="5909" width="0" style="3" hidden="1" customWidth="1"/>
    <col min="5910" max="5910" width="9.140625" style="3"/>
    <col min="5911" max="5911" width="22.28515625" style="3" customWidth="1"/>
    <col min="5912" max="6141" width="9.140625" style="3"/>
    <col min="6142" max="6142" width="21.140625" style="3" customWidth="1"/>
    <col min="6143" max="6143" width="7.5703125" style="3" customWidth="1"/>
    <col min="6144" max="6144" width="6.28515625" style="3" customWidth="1"/>
    <col min="6145" max="6145" width="10.42578125" style="3" customWidth="1"/>
    <col min="6146" max="6147" width="10.5703125" style="3" customWidth="1"/>
    <col min="6148" max="6148" width="7" style="3" customWidth="1"/>
    <col min="6149" max="6149" width="9.42578125" style="3" customWidth="1"/>
    <col min="6150" max="6151" width="8.42578125" style="3" customWidth="1"/>
    <col min="6152" max="6152" width="10" style="3" customWidth="1"/>
    <col min="6153" max="6153" width="9.7109375" style="3" customWidth="1"/>
    <col min="6154" max="6154" width="9.5703125" style="3" customWidth="1"/>
    <col min="6155" max="6155" width="9.85546875" style="3" customWidth="1"/>
    <col min="6156" max="6156" width="8.85546875" style="3" customWidth="1"/>
    <col min="6157" max="6158" width="8.7109375" style="3" customWidth="1"/>
    <col min="6159" max="6159" width="8.28515625" style="3" customWidth="1"/>
    <col min="6160" max="6160" width="11" style="3" customWidth="1"/>
    <col min="6161" max="6161" width="11.42578125" style="3" customWidth="1"/>
    <col min="6162" max="6162" width="11" style="3" customWidth="1"/>
    <col min="6163" max="6165" width="0" style="3" hidden="1" customWidth="1"/>
    <col min="6166" max="6166" width="9.140625" style="3"/>
    <col min="6167" max="6167" width="22.28515625" style="3" customWidth="1"/>
    <col min="6168" max="6397" width="9.140625" style="3"/>
    <col min="6398" max="6398" width="21.140625" style="3" customWidth="1"/>
    <col min="6399" max="6399" width="7.5703125" style="3" customWidth="1"/>
    <col min="6400" max="6400" width="6.28515625" style="3" customWidth="1"/>
    <col min="6401" max="6401" width="10.42578125" style="3" customWidth="1"/>
    <col min="6402" max="6403" width="10.5703125" style="3" customWidth="1"/>
    <col min="6404" max="6404" width="7" style="3" customWidth="1"/>
    <col min="6405" max="6405" width="9.42578125" style="3" customWidth="1"/>
    <col min="6406" max="6407" width="8.42578125" style="3" customWidth="1"/>
    <col min="6408" max="6408" width="10" style="3" customWidth="1"/>
    <col min="6409" max="6409" width="9.7109375" style="3" customWidth="1"/>
    <col min="6410" max="6410" width="9.5703125" style="3" customWidth="1"/>
    <col min="6411" max="6411" width="9.85546875" style="3" customWidth="1"/>
    <col min="6412" max="6412" width="8.85546875" style="3" customWidth="1"/>
    <col min="6413" max="6414" width="8.7109375" style="3" customWidth="1"/>
    <col min="6415" max="6415" width="8.28515625" style="3" customWidth="1"/>
    <col min="6416" max="6416" width="11" style="3" customWidth="1"/>
    <col min="6417" max="6417" width="11.42578125" style="3" customWidth="1"/>
    <col min="6418" max="6418" width="11" style="3" customWidth="1"/>
    <col min="6419" max="6421" width="0" style="3" hidden="1" customWidth="1"/>
    <col min="6422" max="6422" width="9.140625" style="3"/>
    <col min="6423" max="6423" width="22.28515625" style="3" customWidth="1"/>
    <col min="6424" max="6653" width="9.140625" style="3"/>
    <col min="6654" max="6654" width="21.140625" style="3" customWidth="1"/>
    <col min="6655" max="6655" width="7.5703125" style="3" customWidth="1"/>
    <col min="6656" max="6656" width="6.28515625" style="3" customWidth="1"/>
    <col min="6657" max="6657" width="10.42578125" style="3" customWidth="1"/>
    <col min="6658" max="6659" width="10.5703125" style="3" customWidth="1"/>
    <col min="6660" max="6660" width="7" style="3" customWidth="1"/>
    <col min="6661" max="6661" width="9.42578125" style="3" customWidth="1"/>
    <col min="6662" max="6663" width="8.42578125" style="3" customWidth="1"/>
    <col min="6664" max="6664" width="10" style="3" customWidth="1"/>
    <col min="6665" max="6665" width="9.7109375" style="3" customWidth="1"/>
    <col min="6666" max="6666" width="9.5703125" style="3" customWidth="1"/>
    <col min="6667" max="6667" width="9.85546875" style="3" customWidth="1"/>
    <col min="6668" max="6668" width="8.85546875" style="3" customWidth="1"/>
    <col min="6669" max="6670" width="8.7109375" style="3" customWidth="1"/>
    <col min="6671" max="6671" width="8.28515625" style="3" customWidth="1"/>
    <col min="6672" max="6672" width="11" style="3" customWidth="1"/>
    <col min="6673" max="6673" width="11.42578125" style="3" customWidth="1"/>
    <col min="6674" max="6674" width="11" style="3" customWidth="1"/>
    <col min="6675" max="6677" width="0" style="3" hidden="1" customWidth="1"/>
    <col min="6678" max="6678" width="9.140625" style="3"/>
    <col min="6679" max="6679" width="22.28515625" style="3" customWidth="1"/>
    <col min="6680" max="6909" width="9.140625" style="3"/>
    <col min="6910" max="6910" width="21.140625" style="3" customWidth="1"/>
    <col min="6911" max="6911" width="7.5703125" style="3" customWidth="1"/>
    <col min="6912" max="6912" width="6.28515625" style="3" customWidth="1"/>
    <col min="6913" max="6913" width="10.42578125" style="3" customWidth="1"/>
    <col min="6914" max="6915" width="10.5703125" style="3" customWidth="1"/>
    <col min="6916" max="6916" width="7" style="3" customWidth="1"/>
    <col min="6917" max="6917" width="9.42578125" style="3" customWidth="1"/>
    <col min="6918" max="6919" width="8.42578125" style="3" customWidth="1"/>
    <col min="6920" max="6920" width="10" style="3" customWidth="1"/>
    <col min="6921" max="6921" width="9.7109375" style="3" customWidth="1"/>
    <col min="6922" max="6922" width="9.5703125" style="3" customWidth="1"/>
    <col min="6923" max="6923" width="9.85546875" style="3" customWidth="1"/>
    <col min="6924" max="6924" width="8.85546875" style="3" customWidth="1"/>
    <col min="6925" max="6926" width="8.7109375" style="3" customWidth="1"/>
    <col min="6927" max="6927" width="8.28515625" style="3" customWidth="1"/>
    <col min="6928" max="6928" width="11" style="3" customWidth="1"/>
    <col min="6929" max="6929" width="11.42578125" style="3" customWidth="1"/>
    <col min="6930" max="6930" width="11" style="3" customWidth="1"/>
    <col min="6931" max="6933" width="0" style="3" hidden="1" customWidth="1"/>
    <col min="6934" max="6934" width="9.140625" style="3"/>
    <col min="6935" max="6935" width="22.28515625" style="3" customWidth="1"/>
    <col min="6936" max="7165" width="9.140625" style="3"/>
    <col min="7166" max="7166" width="21.140625" style="3" customWidth="1"/>
    <col min="7167" max="7167" width="7.5703125" style="3" customWidth="1"/>
    <col min="7168" max="7168" width="6.28515625" style="3" customWidth="1"/>
    <col min="7169" max="7169" width="10.42578125" style="3" customWidth="1"/>
    <col min="7170" max="7171" width="10.5703125" style="3" customWidth="1"/>
    <col min="7172" max="7172" width="7" style="3" customWidth="1"/>
    <col min="7173" max="7173" width="9.42578125" style="3" customWidth="1"/>
    <col min="7174" max="7175" width="8.42578125" style="3" customWidth="1"/>
    <col min="7176" max="7176" width="10" style="3" customWidth="1"/>
    <col min="7177" max="7177" width="9.7109375" style="3" customWidth="1"/>
    <col min="7178" max="7178" width="9.5703125" style="3" customWidth="1"/>
    <col min="7179" max="7179" width="9.85546875" style="3" customWidth="1"/>
    <col min="7180" max="7180" width="8.85546875" style="3" customWidth="1"/>
    <col min="7181" max="7182" width="8.7109375" style="3" customWidth="1"/>
    <col min="7183" max="7183" width="8.28515625" style="3" customWidth="1"/>
    <col min="7184" max="7184" width="11" style="3" customWidth="1"/>
    <col min="7185" max="7185" width="11.42578125" style="3" customWidth="1"/>
    <col min="7186" max="7186" width="11" style="3" customWidth="1"/>
    <col min="7187" max="7189" width="0" style="3" hidden="1" customWidth="1"/>
    <col min="7190" max="7190" width="9.140625" style="3"/>
    <col min="7191" max="7191" width="22.28515625" style="3" customWidth="1"/>
    <col min="7192" max="7421" width="9.140625" style="3"/>
    <col min="7422" max="7422" width="21.140625" style="3" customWidth="1"/>
    <col min="7423" max="7423" width="7.5703125" style="3" customWidth="1"/>
    <col min="7424" max="7424" width="6.28515625" style="3" customWidth="1"/>
    <col min="7425" max="7425" width="10.42578125" style="3" customWidth="1"/>
    <col min="7426" max="7427" width="10.5703125" style="3" customWidth="1"/>
    <col min="7428" max="7428" width="7" style="3" customWidth="1"/>
    <col min="7429" max="7429" width="9.42578125" style="3" customWidth="1"/>
    <col min="7430" max="7431" width="8.42578125" style="3" customWidth="1"/>
    <col min="7432" max="7432" width="10" style="3" customWidth="1"/>
    <col min="7433" max="7433" width="9.7109375" style="3" customWidth="1"/>
    <col min="7434" max="7434" width="9.5703125" style="3" customWidth="1"/>
    <col min="7435" max="7435" width="9.85546875" style="3" customWidth="1"/>
    <col min="7436" max="7436" width="8.85546875" style="3" customWidth="1"/>
    <col min="7437" max="7438" width="8.7109375" style="3" customWidth="1"/>
    <col min="7439" max="7439" width="8.28515625" style="3" customWidth="1"/>
    <col min="7440" max="7440" width="11" style="3" customWidth="1"/>
    <col min="7441" max="7441" width="11.42578125" style="3" customWidth="1"/>
    <col min="7442" max="7442" width="11" style="3" customWidth="1"/>
    <col min="7443" max="7445" width="0" style="3" hidden="1" customWidth="1"/>
    <col min="7446" max="7446" width="9.140625" style="3"/>
    <col min="7447" max="7447" width="22.28515625" style="3" customWidth="1"/>
    <col min="7448" max="7677" width="9.140625" style="3"/>
    <col min="7678" max="7678" width="21.140625" style="3" customWidth="1"/>
    <col min="7679" max="7679" width="7.5703125" style="3" customWidth="1"/>
    <col min="7680" max="7680" width="6.28515625" style="3" customWidth="1"/>
    <col min="7681" max="7681" width="10.42578125" style="3" customWidth="1"/>
    <col min="7682" max="7683" width="10.5703125" style="3" customWidth="1"/>
    <col min="7684" max="7684" width="7" style="3" customWidth="1"/>
    <col min="7685" max="7685" width="9.42578125" style="3" customWidth="1"/>
    <col min="7686" max="7687" width="8.42578125" style="3" customWidth="1"/>
    <col min="7688" max="7688" width="10" style="3" customWidth="1"/>
    <col min="7689" max="7689" width="9.7109375" style="3" customWidth="1"/>
    <col min="7690" max="7690" width="9.5703125" style="3" customWidth="1"/>
    <col min="7691" max="7691" width="9.85546875" style="3" customWidth="1"/>
    <col min="7692" max="7692" width="8.85546875" style="3" customWidth="1"/>
    <col min="7693" max="7694" width="8.7109375" style="3" customWidth="1"/>
    <col min="7695" max="7695" width="8.28515625" style="3" customWidth="1"/>
    <col min="7696" max="7696" width="11" style="3" customWidth="1"/>
    <col min="7697" max="7697" width="11.42578125" style="3" customWidth="1"/>
    <col min="7698" max="7698" width="11" style="3" customWidth="1"/>
    <col min="7699" max="7701" width="0" style="3" hidden="1" customWidth="1"/>
    <col min="7702" max="7702" width="9.140625" style="3"/>
    <col min="7703" max="7703" width="22.28515625" style="3" customWidth="1"/>
    <col min="7704" max="7933" width="9.140625" style="3"/>
    <col min="7934" max="7934" width="21.140625" style="3" customWidth="1"/>
    <col min="7935" max="7935" width="7.5703125" style="3" customWidth="1"/>
    <col min="7936" max="7936" width="6.28515625" style="3" customWidth="1"/>
    <col min="7937" max="7937" width="10.42578125" style="3" customWidth="1"/>
    <col min="7938" max="7939" width="10.5703125" style="3" customWidth="1"/>
    <col min="7940" max="7940" width="7" style="3" customWidth="1"/>
    <col min="7941" max="7941" width="9.42578125" style="3" customWidth="1"/>
    <col min="7942" max="7943" width="8.42578125" style="3" customWidth="1"/>
    <col min="7944" max="7944" width="10" style="3" customWidth="1"/>
    <col min="7945" max="7945" width="9.7109375" style="3" customWidth="1"/>
    <col min="7946" max="7946" width="9.5703125" style="3" customWidth="1"/>
    <col min="7947" max="7947" width="9.85546875" style="3" customWidth="1"/>
    <col min="7948" max="7948" width="8.85546875" style="3" customWidth="1"/>
    <col min="7949" max="7950" width="8.7109375" style="3" customWidth="1"/>
    <col min="7951" max="7951" width="8.28515625" style="3" customWidth="1"/>
    <col min="7952" max="7952" width="11" style="3" customWidth="1"/>
    <col min="7953" max="7953" width="11.42578125" style="3" customWidth="1"/>
    <col min="7954" max="7954" width="11" style="3" customWidth="1"/>
    <col min="7955" max="7957" width="0" style="3" hidden="1" customWidth="1"/>
    <col min="7958" max="7958" width="9.140625" style="3"/>
    <col min="7959" max="7959" width="22.28515625" style="3" customWidth="1"/>
    <col min="7960" max="8189" width="9.140625" style="3"/>
    <col min="8190" max="8190" width="21.140625" style="3" customWidth="1"/>
    <col min="8191" max="8191" width="7.5703125" style="3" customWidth="1"/>
    <col min="8192" max="8192" width="6.28515625" style="3" customWidth="1"/>
    <col min="8193" max="8193" width="10.42578125" style="3" customWidth="1"/>
    <col min="8194" max="8195" width="10.5703125" style="3" customWidth="1"/>
    <col min="8196" max="8196" width="7" style="3" customWidth="1"/>
    <col min="8197" max="8197" width="9.42578125" style="3" customWidth="1"/>
    <col min="8198" max="8199" width="8.42578125" style="3" customWidth="1"/>
    <col min="8200" max="8200" width="10" style="3" customWidth="1"/>
    <col min="8201" max="8201" width="9.7109375" style="3" customWidth="1"/>
    <col min="8202" max="8202" width="9.5703125" style="3" customWidth="1"/>
    <col min="8203" max="8203" width="9.85546875" style="3" customWidth="1"/>
    <col min="8204" max="8204" width="8.85546875" style="3" customWidth="1"/>
    <col min="8205" max="8206" width="8.7109375" style="3" customWidth="1"/>
    <col min="8207" max="8207" width="8.28515625" style="3" customWidth="1"/>
    <col min="8208" max="8208" width="11" style="3" customWidth="1"/>
    <col min="8209" max="8209" width="11.42578125" style="3" customWidth="1"/>
    <col min="8210" max="8210" width="11" style="3" customWidth="1"/>
    <col min="8211" max="8213" width="0" style="3" hidden="1" customWidth="1"/>
    <col min="8214" max="8214" width="9.140625" style="3"/>
    <col min="8215" max="8215" width="22.28515625" style="3" customWidth="1"/>
    <col min="8216" max="8445" width="9.140625" style="3"/>
    <col min="8446" max="8446" width="21.140625" style="3" customWidth="1"/>
    <col min="8447" max="8447" width="7.5703125" style="3" customWidth="1"/>
    <col min="8448" max="8448" width="6.28515625" style="3" customWidth="1"/>
    <col min="8449" max="8449" width="10.42578125" style="3" customWidth="1"/>
    <col min="8450" max="8451" width="10.5703125" style="3" customWidth="1"/>
    <col min="8452" max="8452" width="7" style="3" customWidth="1"/>
    <col min="8453" max="8453" width="9.42578125" style="3" customWidth="1"/>
    <col min="8454" max="8455" width="8.42578125" style="3" customWidth="1"/>
    <col min="8456" max="8456" width="10" style="3" customWidth="1"/>
    <col min="8457" max="8457" width="9.7109375" style="3" customWidth="1"/>
    <col min="8458" max="8458" width="9.5703125" style="3" customWidth="1"/>
    <col min="8459" max="8459" width="9.85546875" style="3" customWidth="1"/>
    <col min="8460" max="8460" width="8.85546875" style="3" customWidth="1"/>
    <col min="8461" max="8462" width="8.7109375" style="3" customWidth="1"/>
    <col min="8463" max="8463" width="8.28515625" style="3" customWidth="1"/>
    <col min="8464" max="8464" width="11" style="3" customWidth="1"/>
    <col min="8465" max="8465" width="11.42578125" style="3" customWidth="1"/>
    <col min="8466" max="8466" width="11" style="3" customWidth="1"/>
    <col min="8467" max="8469" width="0" style="3" hidden="1" customWidth="1"/>
    <col min="8470" max="8470" width="9.140625" style="3"/>
    <col min="8471" max="8471" width="22.28515625" style="3" customWidth="1"/>
    <col min="8472" max="8701" width="9.140625" style="3"/>
    <col min="8702" max="8702" width="21.140625" style="3" customWidth="1"/>
    <col min="8703" max="8703" width="7.5703125" style="3" customWidth="1"/>
    <col min="8704" max="8704" width="6.28515625" style="3" customWidth="1"/>
    <col min="8705" max="8705" width="10.42578125" style="3" customWidth="1"/>
    <col min="8706" max="8707" width="10.5703125" style="3" customWidth="1"/>
    <col min="8708" max="8708" width="7" style="3" customWidth="1"/>
    <col min="8709" max="8709" width="9.42578125" style="3" customWidth="1"/>
    <col min="8710" max="8711" width="8.42578125" style="3" customWidth="1"/>
    <col min="8712" max="8712" width="10" style="3" customWidth="1"/>
    <col min="8713" max="8713" width="9.7109375" style="3" customWidth="1"/>
    <col min="8714" max="8714" width="9.5703125" style="3" customWidth="1"/>
    <col min="8715" max="8715" width="9.85546875" style="3" customWidth="1"/>
    <col min="8716" max="8716" width="8.85546875" style="3" customWidth="1"/>
    <col min="8717" max="8718" width="8.7109375" style="3" customWidth="1"/>
    <col min="8719" max="8719" width="8.28515625" style="3" customWidth="1"/>
    <col min="8720" max="8720" width="11" style="3" customWidth="1"/>
    <col min="8721" max="8721" width="11.42578125" style="3" customWidth="1"/>
    <col min="8722" max="8722" width="11" style="3" customWidth="1"/>
    <col min="8723" max="8725" width="0" style="3" hidden="1" customWidth="1"/>
    <col min="8726" max="8726" width="9.140625" style="3"/>
    <col min="8727" max="8727" width="22.28515625" style="3" customWidth="1"/>
    <col min="8728" max="8957" width="9.140625" style="3"/>
    <col min="8958" max="8958" width="21.140625" style="3" customWidth="1"/>
    <col min="8959" max="8959" width="7.5703125" style="3" customWidth="1"/>
    <col min="8960" max="8960" width="6.28515625" style="3" customWidth="1"/>
    <col min="8961" max="8961" width="10.42578125" style="3" customWidth="1"/>
    <col min="8962" max="8963" width="10.5703125" style="3" customWidth="1"/>
    <col min="8964" max="8964" width="7" style="3" customWidth="1"/>
    <col min="8965" max="8965" width="9.42578125" style="3" customWidth="1"/>
    <col min="8966" max="8967" width="8.42578125" style="3" customWidth="1"/>
    <col min="8968" max="8968" width="10" style="3" customWidth="1"/>
    <col min="8969" max="8969" width="9.7109375" style="3" customWidth="1"/>
    <col min="8970" max="8970" width="9.5703125" style="3" customWidth="1"/>
    <col min="8971" max="8971" width="9.85546875" style="3" customWidth="1"/>
    <col min="8972" max="8972" width="8.85546875" style="3" customWidth="1"/>
    <col min="8973" max="8974" width="8.7109375" style="3" customWidth="1"/>
    <col min="8975" max="8975" width="8.28515625" style="3" customWidth="1"/>
    <col min="8976" max="8976" width="11" style="3" customWidth="1"/>
    <col min="8977" max="8977" width="11.42578125" style="3" customWidth="1"/>
    <col min="8978" max="8978" width="11" style="3" customWidth="1"/>
    <col min="8979" max="8981" width="0" style="3" hidden="1" customWidth="1"/>
    <col min="8982" max="8982" width="9.140625" style="3"/>
    <col min="8983" max="8983" width="22.28515625" style="3" customWidth="1"/>
    <col min="8984" max="9213" width="9.140625" style="3"/>
    <col min="9214" max="9214" width="21.140625" style="3" customWidth="1"/>
    <col min="9215" max="9215" width="7.5703125" style="3" customWidth="1"/>
    <col min="9216" max="9216" width="6.28515625" style="3" customWidth="1"/>
    <col min="9217" max="9217" width="10.42578125" style="3" customWidth="1"/>
    <col min="9218" max="9219" width="10.5703125" style="3" customWidth="1"/>
    <col min="9220" max="9220" width="7" style="3" customWidth="1"/>
    <col min="9221" max="9221" width="9.42578125" style="3" customWidth="1"/>
    <col min="9222" max="9223" width="8.42578125" style="3" customWidth="1"/>
    <col min="9224" max="9224" width="10" style="3" customWidth="1"/>
    <col min="9225" max="9225" width="9.7109375" style="3" customWidth="1"/>
    <col min="9226" max="9226" width="9.5703125" style="3" customWidth="1"/>
    <col min="9227" max="9227" width="9.85546875" style="3" customWidth="1"/>
    <col min="9228" max="9228" width="8.85546875" style="3" customWidth="1"/>
    <col min="9229" max="9230" width="8.7109375" style="3" customWidth="1"/>
    <col min="9231" max="9231" width="8.28515625" style="3" customWidth="1"/>
    <col min="9232" max="9232" width="11" style="3" customWidth="1"/>
    <col min="9233" max="9233" width="11.42578125" style="3" customWidth="1"/>
    <col min="9234" max="9234" width="11" style="3" customWidth="1"/>
    <col min="9235" max="9237" width="0" style="3" hidden="1" customWidth="1"/>
    <col min="9238" max="9238" width="9.140625" style="3"/>
    <col min="9239" max="9239" width="22.28515625" style="3" customWidth="1"/>
    <col min="9240" max="9469" width="9.140625" style="3"/>
    <col min="9470" max="9470" width="21.140625" style="3" customWidth="1"/>
    <col min="9471" max="9471" width="7.5703125" style="3" customWidth="1"/>
    <col min="9472" max="9472" width="6.28515625" style="3" customWidth="1"/>
    <col min="9473" max="9473" width="10.42578125" style="3" customWidth="1"/>
    <col min="9474" max="9475" width="10.5703125" style="3" customWidth="1"/>
    <col min="9476" max="9476" width="7" style="3" customWidth="1"/>
    <col min="9477" max="9477" width="9.42578125" style="3" customWidth="1"/>
    <col min="9478" max="9479" width="8.42578125" style="3" customWidth="1"/>
    <col min="9480" max="9480" width="10" style="3" customWidth="1"/>
    <col min="9481" max="9481" width="9.7109375" style="3" customWidth="1"/>
    <col min="9482" max="9482" width="9.5703125" style="3" customWidth="1"/>
    <col min="9483" max="9483" width="9.85546875" style="3" customWidth="1"/>
    <col min="9484" max="9484" width="8.85546875" style="3" customWidth="1"/>
    <col min="9485" max="9486" width="8.7109375" style="3" customWidth="1"/>
    <col min="9487" max="9487" width="8.28515625" style="3" customWidth="1"/>
    <col min="9488" max="9488" width="11" style="3" customWidth="1"/>
    <col min="9489" max="9489" width="11.42578125" style="3" customWidth="1"/>
    <col min="9490" max="9490" width="11" style="3" customWidth="1"/>
    <col min="9491" max="9493" width="0" style="3" hidden="1" customWidth="1"/>
    <col min="9494" max="9494" width="9.140625" style="3"/>
    <col min="9495" max="9495" width="22.28515625" style="3" customWidth="1"/>
    <col min="9496" max="9725" width="9.140625" style="3"/>
    <col min="9726" max="9726" width="21.140625" style="3" customWidth="1"/>
    <col min="9727" max="9727" width="7.5703125" style="3" customWidth="1"/>
    <col min="9728" max="9728" width="6.28515625" style="3" customWidth="1"/>
    <col min="9729" max="9729" width="10.42578125" style="3" customWidth="1"/>
    <col min="9730" max="9731" width="10.5703125" style="3" customWidth="1"/>
    <col min="9732" max="9732" width="7" style="3" customWidth="1"/>
    <col min="9733" max="9733" width="9.42578125" style="3" customWidth="1"/>
    <col min="9734" max="9735" width="8.42578125" style="3" customWidth="1"/>
    <col min="9736" max="9736" width="10" style="3" customWidth="1"/>
    <col min="9737" max="9737" width="9.7109375" style="3" customWidth="1"/>
    <col min="9738" max="9738" width="9.5703125" style="3" customWidth="1"/>
    <col min="9739" max="9739" width="9.85546875" style="3" customWidth="1"/>
    <col min="9740" max="9740" width="8.85546875" style="3" customWidth="1"/>
    <col min="9741" max="9742" width="8.7109375" style="3" customWidth="1"/>
    <col min="9743" max="9743" width="8.28515625" style="3" customWidth="1"/>
    <col min="9744" max="9744" width="11" style="3" customWidth="1"/>
    <col min="9745" max="9745" width="11.42578125" style="3" customWidth="1"/>
    <col min="9746" max="9746" width="11" style="3" customWidth="1"/>
    <col min="9747" max="9749" width="0" style="3" hidden="1" customWidth="1"/>
    <col min="9750" max="9750" width="9.140625" style="3"/>
    <col min="9751" max="9751" width="22.28515625" style="3" customWidth="1"/>
    <col min="9752" max="9981" width="9.140625" style="3"/>
    <col min="9982" max="9982" width="21.140625" style="3" customWidth="1"/>
    <col min="9983" max="9983" width="7.5703125" style="3" customWidth="1"/>
    <col min="9984" max="9984" width="6.28515625" style="3" customWidth="1"/>
    <col min="9985" max="9985" width="10.42578125" style="3" customWidth="1"/>
    <col min="9986" max="9987" width="10.5703125" style="3" customWidth="1"/>
    <col min="9988" max="9988" width="7" style="3" customWidth="1"/>
    <col min="9989" max="9989" width="9.42578125" style="3" customWidth="1"/>
    <col min="9990" max="9991" width="8.42578125" style="3" customWidth="1"/>
    <col min="9992" max="9992" width="10" style="3" customWidth="1"/>
    <col min="9993" max="9993" width="9.7109375" style="3" customWidth="1"/>
    <col min="9994" max="9994" width="9.5703125" style="3" customWidth="1"/>
    <col min="9995" max="9995" width="9.85546875" style="3" customWidth="1"/>
    <col min="9996" max="9996" width="8.85546875" style="3" customWidth="1"/>
    <col min="9997" max="9998" width="8.7109375" style="3" customWidth="1"/>
    <col min="9999" max="9999" width="8.28515625" style="3" customWidth="1"/>
    <col min="10000" max="10000" width="11" style="3" customWidth="1"/>
    <col min="10001" max="10001" width="11.42578125" style="3" customWidth="1"/>
    <col min="10002" max="10002" width="11" style="3" customWidth="1"/>
    <col min="10003" max="10005" width="0" style="3" hidden="1" customWidth="1"/>
    <col min="10006" max="10006" width="9.140625" style="3"/>
    <col min="10007" max="10007" width="22.28515625" style="3" customWidth="1"/>
    <col min="10008" max="10237" width="9.140625" style="3"/>
    <col min="10238" max="10238" width="21.140625" style="3" customWidth="1"/>
    <col min="10239" max="10239" width="7.5703125" style="3" customWidth="1"/>
    <col min="10240" max="10240" width="6.28515625" style="3" customWidth="1"/>
    <col min="10241" max="10241" width="10.42578125" style="3" customWidth="1"/>
    <col min="10242" max="10243" width="10.5703125" style="3" customWidth="1"/>
    <col min="10244" max="10244" width="7" style="3" customWidth="1"/>
    <col min="10245" max="10245" width="9.42578125" style="3" customWidth="1"/>
    <col min="10246" max="10247" width="8.42578125" style="3" customWidth="1"/>
    <col min="10248" max="10248" width="10" style="3" customWidth="1"/>
    <col min="10249" max="10249" width="9.7109375" style="3" customWidth="1"/>
    <col min="10250" max="10250" width="9.5703125" style="3" customWidth="1"/>
    <col min="10251" max="10251" width="9.85546875" style="3" customWidth="1"/>
    <col min="10252" max="10252" width="8.85546875" style="3" customWidth="1"/>
    <col min="10253" max="10254" width="8.7109375" style="3" customWidth="1"/>
    <col min="10255" max="10255" width="8.28515625" style="3" customWidth="1"/>
    <col min="10256" max="10256" width="11" style="3" customWidth="1"/>
    <col min="10257" max="10257" width="11.42578125" style="3" customWidth="1"/>
    <col min="10258" max="10258" width="11" style="3" customWidth="1"/>
    <col min="10259" max="10261" width="0" style="3" hidden="1" customWidth="1"/>
    <col min="10262" max="10262" width="9.140625" style="3"/>
    <col min="10263" max="10263" width="22.28515625" style="3" customWidth="1"/>
    <col min="10264" max="10493" width="9.140625" style="3"/>
    <col min="10494" max="10494" width="21.140625" style="3" customWidth="1"/>
    <col min="10495" max="10495" width="7.5703125" style="3" customWidth="1"/>
    <col min="10496" max="10496" width="6.28515625" style="3" customWidth="1"/>
    <col min="10497" max="10497" width="10.42578125" style="3" customWidth="1"/>
    <col min="10498" max="10499" width="10.5703125" style="3" customWidth="1"/>
    <col min="10500" max="10500" width="7" style="3" customWidth="1"/>
    <col min="10501" max="10501" width="9.42578125" style="3" customWidth="1"/>
    <col min="10502" max="10503" width="8.42578125" style="3" customWidth="1"/>
    <col min="10504" max="10504" width="10" style="3" customWidth="1"/>
    <col min="10505" max="10505" width="9.7109375" style="3" customWidth="1"/>
    <col min="10506" max="10506" width="9.5703125" style="3" customWidth="1"/>
    <col min="10507" max="10507" width="9.85546875" style="3" customWidth="1"/>
    <col min="10508" max="10508" width="8.85546875" style="3" customWidth="1"/>
    <col min="10509" max="10510" width="8.7109375" style="3" customWidth="1"/>
    <col min="10511" max="10511" width="8.28515625" style="3" customWidth="1"/>
    <col min="10512" max="10512" width="11" style="3" customWidth="1"/>
    <col min="10513" max="10513" width="11.42578125" style="3" customWidth="1"/>
    <col min="10514" max="10514" width="11" style="3" customWidth="1"/>
    <col min="10515" max="10517" width="0" style="3" hidden="1" customWidth="1"/>
    <col min="10518" max="10518" width="9.140625" style="3"/>
    <col min="10519" max="10519" width="22.28515625" style="3" customWidth="1"/>
    <col min="10520" max="10749" width="9.140625" style="3"/>
    <col min="10750" max="10750" width="21.140625" style="3" customWidth="1"/>
    <col min="10751" max="10751" width="7.5703125" style="3" customWidth="1"/>
    <col min="10752" max="10752" width="6.28515625" style="3" customWidth="1"/>
    <col min="10753" max="10753" width="10.42578125" style="3" customWidth="1"/>
    <col min="10754" max="10755" width="10.5703125" style="3" customWidth="1"/>
    <col min="10756" max="10756" width="7" style="3" customWidth="1"/>
    <col min="10757" max="10757" width="9.42578125" style="3" customWidth="1"/>
    <col min="10758" max="10759" width="8.42578125" style="3" customWidth="1"/>
    <col min="10760" max="10760" width="10" style="3" customWidth="1"/>
    <col min="10761" max="10761" width="9.7109375" style="3" customWidth="1"/>
    <col min="10762" max="10762" width="9.5703125" style="3" customWidth="1"/>
    <col min="10763" max="10763" width="9.85546875" style="3" customWidth="1"/>
    <col min="10764" max="10764" width="8.85546875" style="3" customWidth="1"/>
    <col min="10765" max="10766" width="8.7109375" style="3" customWidth="1"/>
    <col min="10767" max="10767" width="8.28515625" style="3" customWidth="1"/>
    <col min="10768" max="10768" width="11" style="3" customWidth="1"/>
    <col min="10769" max="10769" width="11.42578125" style="3" customWidth="1"/>
    <col min="10770" max="10770" width="11" style="3" customWidth="1"/>
    <col min="10771" max="10773" width="0" style="3" hidden="1" customWidth="1"/>
    <col min="10774" max="10774" width="9.140625" style="3"/>
    <col min="10775" max="10775" width="22.28515625" style="3" customWidth="1"/>
    <col min="10776" max="11005" width="9.140625" style="3"/>
    <col min="11006" max="11006" width="21.140625" style="3" customWidth="1"/>
    <col min="11007" max="11007" width="7.5703125" style="3" customWidth="1"/>
    <col min="11008" max="11008" width="6.28515625" style="3" customWidth="1"/>
    <col min="11009" max="11009" width="10.42578125" style="3" customWidth="1"/>
    <col min="11010" max="11011" width="10.5703125" style="3" customWidth="1"/>
    <col min="11012" max="11012" width="7" style="3" customWidth="1"/>
    <col min="11013" max="11013" width="9.42578125" style="3" customWidth="1"/>
    <col min="11014" max="11015" width="8.42578125" style="3" customWidth="1"/>
    <col min="11016" max="11016" width="10" style="3" customWidth="1"/>
    <col min="11017" max="11017" width="9.7109375" style="3" customWidth="1"/>
    <col min="11018" max="11018" width="9.5703125" style="3" customWidth="1"/>
    <col min="11019" max="11019" width="9.85546875" style="3" customWidth="1"/>
    <col min="11020" max="11020" width="8.85546875" style="3" customWidth="1"/>
    <col min="11021" max="11022" width="8.7109375" style="3" customWidth="1"/>
    <col min="11023" max="11023" width="8.28515625" style="3" customWidth="1"/>
    <col min="11024" max="11024" width="11" style="3" customWidth="1"/>
    <col min="11025" max="11025" width="11.42578125" style="3" customWidth="1"/>
    <col min="11026" max="11026" width="11" style="3" customWidth="1"/>
    <col min="11027" max="11029" width="0" style="3" hidden="1" customWidth="1"/>
    <col min="11030" max="11030" width="9.140625" style="3"/>
    <col min="11031" max="11031" width="22.28515625" style="3" customWidth="1"/>
    <col min="11032" max="11261" width="9.140625" style="3"/>
    <col min="11262" max="11262" width="21.140625" style="3" customWidth="1"/>
    <col min="11263" max="11263" width="7.5703125" style="3" customWidth="1"/>
    <col min="11264" max="11264" width="6.28515625" style="3" customWidth="1"/>
    <col min="11265" max="11265" width="10.42578125" style="3" customWidth="1"/>
    <col min="11266" max="11267" width="10.5703125" style="3" customWidth="1"/>
    <col min="11268" max="11268" width="7" style="3" customWidth="1"/>
    <col min="11269" max="11269" width="9.42578125" style="3" customWidth="1"/>
    <col min="11270" max="11271" width="8.42578125" style="3" customWidth="1"/>
    <col min="11272" max="11272" width="10" style="3" customWidth="1"/>
    <col min="11273" max="11273" width="9.7109375" style="3" customWidth="1"/>
    <col min="11274" max="11274" width="9.5703125" style="3" customWidth="1"/>
    <col min="11275" max="11275" width="9.85546875" style="3" customWidth="1"/>
    <col min="11276" max="11276" width="8.85546875" style="3" customWidth="1"/>
    <col min="11277" max="11278" width="8.7109375" style="3" customWidth="1"/>
    <col min="11279" max="11279" width="8.28515625" style="3" customWidth="1"/>
    <col min="11280" max="11280" width="11" style="3" customWidth="1"/>
    <col min="11281" max="11281" width="11.42578125" style="3" customWidth="1"/>
    <col min="11282" max="11282" width="11" style="3" customWidth="1"/>
    <col min="11283" max="11285" width="0" style="3" hidden="1" customWidth="1"/>
    <col min="11286" max="11286" width="9.140625" style="3"/>
    <col min="11287" max="11287" width="22.28515625" style="3" customWidth="1"/>
    <col min="11288" max="11517" width="9.140625" style="3"/>
    <col min="11518" max="11518" width="21.140625" style="3" customWidth="1"/>
    <col min="11519" max="11519" width="7.5703125" style="3" customWidth="1"/>
    <col min="11520" max="11520" width="6.28515625" style="3" customWidth="1"/>
    <col min="11521" max="11521" width="10.42578125" style="3" customWidth="1"/>
    <col min="11522" max="11523" width="10.5703125" style="3" customWidth="1"/>
    <col min="11524" max="11524" width="7" style="3" customWidth="1"/>
    <col min="11525" max="11525" width="9.42578125" style="3" customWidth="1"/>
    <col min="11526" max="11527" width="8.42578125" style="3" customWidth="1"/>
    <col min="11528" max="11528" width="10" style="3" customWidth="1"/>
    <col min="11529" max="11529" width="9.7109375" style="3" customWidth="1"/>
    <col min="11530" max="11530" width="9.5703125" style="3" customWidth="1"/>
    <col min="11531" max="11531" width="9.85546875" style="3" customWidth="1"/>
    <col min="11532" max="11532" width="8.85546875" style="3" customWidth="1"/>
    <col min="11533" max="11534" width="8.7109375" style="3" customWidth="1"/>
    <col min="11535" max="11535" width="8.28515625" style="3" customWidth="1"/>
    <col min="11536" max="11536" width="11" style="3" customWidth="1"/>
    <col min="11537" max="11537" width="11.42578125" style="3" customWidth="1"/>
    <col min="11538" max="11538" width="11" style="3" customWidth="1"/>
    <col min="11539" max="11541" width="0" style="3" hidden="1" customWidth="1"/>
    <col min="11542" max="11542" width="9.140625" style="3"/>
    <col min="11543" max="11543" width="22.28515625" style="3" customWidth="1"/>
    <col min="11544" max="11773" width="9.140625" style="3"/>
    <col min="11774" max="11774" width="21.140625" style="3" customWidth="1"/>
    <col min="11775" max="11775" width="7.5703125" style="3" customWidth="1"/>
    <col min="11776" max="11776" width="6.28515625" style="3" customWidth="1"/>
    <col min="11777" max="11777" width="10.42578125" style="3" customWidth="1"/>
    <col min="11778" max="11779" width="10.5703125" style="3" customWidth="1"/>
    <col min="11780" max="11780" width="7" style="3" customWidth="1"/>
    <col min="11781" max="11781" width="9.42578125" style="3" customWidth="1"/>
    <col min="11782" max="11783" width="8.42578125" style="3" customWidth="1"/>
    <col min="11784" max="11784" width="10" style="3" customWidth="1"/>
    <col min="11785" max="11785" width="9.7109375" style="3" customWidth="1"/>
    <col min="11786" max="11786" width="9.5703125" style="3" customWidth="1"/>
    <col min="11787" max="11787" width="9.85546875" style="3" customWidth="1"/>
    <col min="11788" max="11788" width="8.85546875" style="3" customWidth="1"/>
    <col min="11789" max="11790" width="8.7109375" style="3" customWidth="1"/>
    <col min="11791" max="11791" width="8.28515625" style="3" customWidth="1"/>
    <col min="11792" max="11792" width="11" style="3" customWidth="1"/>
    <col min="11793" max="11793" width="11.42578125" style="3" customWidth="1"/>
    <col min="11794" max="11794" width="11" style="3" customWidth="1"/>
    <col min="11795" max="11797" width="0" style="3" hidden="1" customWidth="1"/>
    <col min="11798" max="11798" width="9.140625" style="3"/>
    <col min="11799" max="11799" width="22.28515625" style="3" customWidth="1"/>
    <col min="11800" max="12029" width="9.140625" style="3"/>
    <col min="12030" max="12030" width="21.140625" style="3" customWidth="1"/>
    <col min="12031" max="12031" width="7.5703125" style="3" customWidth="1"/>
    <col min="12032" max="12032" width="6.28515625" style="3" customWidth="1"/>
    <col min="12033" max="12033" width="10.42578125" style="3" customWidth="1"/>
    <col min="12034" max="12035" width="10.5703125" style="3" customWidth="1"/>
    <col min="12036" max="12036" width="7" style="3" customWidth="1"/>
    <col min="12037" max="12037" width="9.42578125" style="3" customWidth="1"/>
    <col min="12038" max="12039" width="8.42578125" style="3" customWidth="1"/>
    <col min="12040" max="12040" width="10" style="3" customWidth="1"/>
    <col min="12041" max="12041" width="9.7109375" style="3" customWidth="1"/>
    <col min="12042" max="12042" width="9.5703125" style="3" customWidth="1"/>
    <col min="12043" max="12043" width="9.85546875" style="3" customWidth="1"/>
    <col min="12044" max="12044" width="8.85546875" style="3" customWidth="1"/>
    <col min="12045" max="12046" width="8.7109375" style="3" customWidth="1"/>
    <col min="12047" max="12047" width="8.28515625" style="3" customWidth="1"/>
    <col min="12048" max="12048" width="11" style="3" customWidth="1"/>
    <col min="12049" max="12049" width="11.42578125" style="3" customWidth="1"/>
    <col min="12050" max="12050" width="11" style="3" customWidth="1"/>
    <col min="12051" max="12053" width="0" style="3" hidden="1" customWidth="1"/>
    <col min="12054" max="12054" width="9.140625" style="3"/>
    <col min="12055" max="12055" width="22.28515625" style="3" customWidth="1"/>
    <col min="12056" max="12285" width="9.140625" style="3"/>
    <col min="12286" max="12286" width="21.140625" style="3" customWidth="1"/>
    <col min="12287" max="12287" width="7.5703125" style="3" customWidth="1"/>
    <col min="12288" max="12288" width="6.28515625" style="3" customWidth="1"/>
    <col min="12289" max="12289" width="10.42578125" style="3" customWidth="1"/>
    <col min="12290" max="12291" width="10.5703125" style="3" customWidth="1"/>
    <col min="12292" max="12292" width="7" style="3" customWidth="1"/>
    <col min="12293" max="12293" width="9.42578125" style="3" customWidth="1"/>
    <col min="12294" max="12295" width="8.42578125" style="3" customWidth="1"/>
    <col min="12296" max="12296" width="10" style="3" customWidth="1"/>
    <col min="12297" max="12297" width="9.7109375" style="3" customWidth="1"/>
    <col min="12298" max="12298" width="9.5703125" style="3" customWidth="1"/>
    <col min="12299" max="12299" width="9.85546875" style="3" customWidth="1"/>
    <col min="12300" max="12300" width="8.85546875" style="3" customWidth="1"/>
    <col min="12301" max="12302" width="8.7109375" style="3" customWidth="1"/>
    <col min="12303" max="12303" width="8.28515625" style="3" customWidth="1"/>
    <col min="12304" max="12304" width="11" style="3" customWidth="1"/>
    <col min="12305" max="12305" width="11.42578125" style="3" customWidth="1"/>
    <col min="12306" max="12306" width="11" style="3" customWidth="1"/>
    <col min="12307" max="12309" width="0" style="3" hidden="1" customWidth="1"/>
    <col min="12310" max="12310" width="9.140625" style="3"/>
    <col min="12311" max="12311" width="22.28515625" style="3" customWidth="1"/>
    <col min="12312" max="12541" width="9.140625" style="3"/>
    <col min="12542" max="12542" width="21.140625" style="3" customWidth="1"/>
    <col min="12543" max="12543" width="7.5703125" style="3" customWidth="1"/>
    <col min="12544" max="12544" width="6.28515625" style="3" customWidth="1"/>
    <col min="12545" max="12545" width="10.42578125" style="3" customWidth="1"/>
    <col min="12546" max="12547" width="10.5703125" style="3" customWidth="1"/>
    <col min="12548" max="12548" width="7" style="3" customWidth="1"/>
    <col min="12549" max="12549" width="9.42578125" style="3" customWidth="1"/>
    <col min="12550" max="12551" width="8.42578125" style="3" customWidth="1"/>
    <col min="12552" max="12552" width="10" style="3" customWidth="1"/>
    <col min="12553" max="12553" width="9.7109375" style="3" customWidth="1"/>
    <col min="12554" max="12554" width="9.5703125" style="3" customWidth="1"/>
    <col min="12555" max="12555" width="9.85546875" style="3" customWidth="1"/>
    <col min="12556" max="12556" width="8.85546875" style="3" customWidth="1"/>
    <col min="12557" max="12558" width="8.7109375" style="3" customWidth="1"/>
    <col min="12559" max="12559" width="8.28515625" style="3" customWidth="1"/>
    <col min="12560" max="12560" width="11" style="3" customWidth="1"/>
    <col min="12561" max="12561" width="11.42578125" style="3" customWidth="1"/>
    <col min="12562" max="12562" width="11" style="3" customWidth="1"/>
    <col min="12563" max="12565" width="0" style="3" hidden="1" customWidth="1"/>
    <col min="12566" max="12566" width="9.140625" style="3"/>
    <col min="12567" max="12567" width="22.28515625" style="3" customWidth="1"/>
    <col min="12568" max="12797" width="9.140625" style="3"/>
    <col min="12798" max="12798" width="21.140625" style="3" customWidth="1"/>
    <col min="12799" max="12799" width="7.5703125" style="3" customWidth="1"/>
    <col min="12800" max="12800" width="6.28515625" style="3" customWidth="1"/>
    <col min="12801" max="12801" width="10.42578125" style="3" customWidth="1"/>
    <col min="12802" max="12803" width="10.5703125" style="3" customWidth="1"/>
    <col min="12804" max="12804" width="7" style="3" customWidth="1"/>
    <col min="12805" max="12805" width="9.42578125" style="3" customWidth="1"/>
    <col min="12806" max="12807" width="8.42578125" style="3" customWidth="1"/>
    <col min="12808" max="12808" width="10" style="3" customWidth="1"/>
    <col min="12809" max="12809" width="9.7109375" style="3" customWidth="1"/>
    <col min="12810" max="12810" width="9.5703125" style="3" customWidth="1"/>
    <col min="12811" max="12811" width="9.85546875" style="3" customWidth="1"/>
    <col min="12812" max="12812" width="8.85546875" style="3" customWidth="1"/>
    <col min="12813" max="12814" width="8.7109375" style="3" customWidth="1"/>
    <col min="12815" max="12815" width="8.28515625" style="3" customWidth="1"/>
    <col min="12816" max="12816" width="11" style="3" customWidth="1"/>
    <col min="12817" max="12817" width="11.42578125" style="3" customWidth="1"/>
    <col min="12818" max="12818" width="11" style="3" customWidth="1"/>
    <col min="12819" max="12821" width="0" style="3" hidden="1" customWidth="1"/>
    <col min="12822" max="12822" width="9.140625" style="3"/>
    <col min="12823" max="12823" width="22.28515625" style="3" customWidth="1"/>
    <col min="12824" max="13053" width="9.140625" style="3"/>
    <col min="13054" max="13054" width="21.140625" style="3" customWidth="1"/>
    <col min="13055" max="13055" width="7.5703125" style="3" customWidth="1"/>
    <col min="13056" max="13056" width="6.28515625" style="3" customWidth="1"/>
    <col min="13057" max="13057" width="10.42578125" style="3" customWidth="1"/>
    <col min="13058" max="13059" width="10.5703125" style="3" customWidth="1"/>
    <col min="13060" max="13060" width="7" style="3" customWidth="1"/>
    <col min="13061" max="13061" width="9.42578125" style="3" customWidth="1"/>
    <col min="13062" max="13063" width="8.42578125" style="3" customWidth="1"/>
    <col min="13064" max="13064" width="10" style="3" customWidth="1"/>
    <col min="13065" max="13065" width="9.7109375" style="3" customWidth="1"/>
    <col min="13066" max="13066" width="9.5703125" style="3" customWidth="1"/>
    <col min="13067" max="13067" width="9.85546875" style="3" customWidth="1"/>
    <col min="13068" max="13068" width="8.85546875" style="3" customWidth="1"/>
    <col min="13069" max="13070" width="8.7109375" style="3" customWidth="1"/>
    <col min="13071" max="13071" width="8.28515625" style="3" customWidth="1"/>
    <col min="13072" max="13072" width="11" style="3" customWidth="1"/>
    <col min="13073" max="13073" width="11.42578125" style="3" customWidth="1"/>
    <col min="13074" max="13074" width="11" style="3" customWidth="1"/>
    <col min="13075" max="13077" width="0" style="3" hidden="1" customWidth="1"/>
    <col min="13078" max="13078" width="9.140625" style="3"/>
    <col min="13079" max="13079" width="22.28515625" style="3" customWidth="1"/>
    <col min="13080" max="13309" width="9.140625" style="3"/>
    <col min="13310" max="13310" width="21.140625" style="3" customWidth="1"/>
    <col min="13311" max="13311" width="7.5703125" style="3" customWidth="1"/>
    <col min="13312" max="13312" width="6.28515625" style="3" customWidth="1"/>
    <col min="13313" max="13313" width="10.42578125" style="3" customWidth="1"/>
    <col min="13314" max="13315" width="10.5703125" style="3" customWidth="1"/>
    <col min="13316" max="13316" width="7" style="3" customWidth="1"/>
    <col min="13317" max="13317" width="9.42578125" style="3" customWidth="1"/>
    <col min="13318" max="13319" width="8.42578125" style="3" customWidth="1"/>
    <col min="13320" max="13320" width="10" style="3" customWidth="1"/>
    <col min="13321" max="13321" width="9.7109375" style="3" customWidth="1"/>
    <col min="13322" max="13322" width="9.5703125" style="3" customWidth="1"/>
    <col min="13323" max="13323" width="9.85546875" style="3" customWidth="1"/>
    <col min="13324" max="13324" width="8.85546875" style="3" customWidth="1"/>
    <col min="13325" max="13326" width="8.7109375" style="3" customWidth="1"/>
    <col min="13327" max="13327" width="8.28515625" style="3" customWidth="1"/>
    <col min="13328" max="13328" width="11" style="3" customWidth="1"/>
    <col min="13329" max="13329" width="11.42578125" style="3" customWidth="1"/>
    <col min="13330" max="13330" width="11" style="3" customWidth="1"/>
    <col min="13331" max="13333" width="0" style="3" hidden="1" customWidth="1"/>
    <col min="13334" max="13334" width="9.140625" style="3"/>
    <col min="13335" max="13335" width="22.28515625" style="3" customWidth="1"/>
    <col min="13336" max="13565" width="9.140625" style="3"/>
    <col min="13566" max="13566" width="21.140625" style="3" customWidth="1"/>
    <col min="13567" max="13567" width="7.5703125" style="3" customWidth="1"/>
    <col min="13568" max="13568" width="6.28515625" style="3" customWidth="1"/>
    <col min="13569" max="13569" width="10.42578125" style="3" customWidth="1"/>
    <col min="13570" max="13571" width="10.5703125" style="3" customWidth="1"/>
    <col min="13572" max="13572" width="7" style="3" customWidth="1"/>
    <col min="13573" max="13573" width="9.42578125" style="3" customWidth="1"/>
    <col min="13574" max="13575" width="8.42578125" style="3" customWidth="1"/>
    <col min="13576" max="13576" width="10" style="3" customWidth="1"/>
    <col min="13577" max="13577" width="9.7109375" style="3" customWidth="1"/>
    <col min="13578" max="13578" width="9.5703125" style="3" customWidth="1"/>
    <col min="13579" max="13579" width="9.85546875" style="3" customWidth="1"/>
    <col min="13580" max="13580" width="8.85546875" style="3" customWidth="1"/>
    <col min="13581" max="13582" width="8.7109375" style="3" customWidth="1"/>
    <col min="13583" max="13583" width="8.28515625" style="3" customWidth="1"/>
    <col min="13584" max="13584" width="11" style="3" customWidth="1"/>
    <col min="13585" max="13585" width="11.42578125" style="3" customWidth="1"/>
    <col min="13586" max="13586" width="11" style="3" customWidth="1"/>
    <col min="13587" max="13589" width="0" style="3" hidden="1" customWidth="1"/>
    <col min="13590" max="13590" width="9.140625" style="3"/>
    <col min="13591" max="13591" width="22.28515625" style="3" customWidth="1"/>
    <col min="13592" max="13821" width="9.140625" style="3"/>
    <col min="13822" max="13822" width="21.140625" style="3" customWidth="1"/>
    <col min="13823" max="13823" width="7.5703125" style="3" customWidth="1"/>
    <col min="13824" max="13824" width="6.28515625" style="3" customWidth="1"/>
    <col min="13825" max="13825" width="10.42578125" style="3" customWidth="1"/>
    <col min="13826" max="13827" width="10.5703125" style="3" customWidth="1"/>
    <col min="13828" max="13828" width="7" style="3" customWidth="1"/>
    <col min="13829" max="13829" width="9.42578125" style="3" customWidth="1"/>
    <col min="13830" max="13831" width="8.42578125" style="3" customWidth="1"/>
    <col min="13832" max="13832" width="10" style="3" customWidth="1"/>
    <col min="13833" max="13833" width="9.7109375" style="3" customWidth="1"/>
    <col min="13834" max="13834" width="9.5703125" style="3" customWidth="1"/>
    <col min="13835" max="13835" width="9.85546875" style="3" customWidth="1"/>
    <col min="13836" max="13836" width="8.85546875" style="3" customWidth="1"/>
    <col min="13837" max="13838" width="8.7109375" style="3" customWidth="1"/>
    <col min="13839" max="13839" width="8.28515625" style="3" customWidth="1"/>
    <col min="13840" max="13840" width="11" style="3" customWidth="1"/>
    <col min="13841" max="13841" width="11.42578125" style="3" customWidth="1"/>
    <col min="13842" max="13842" width="11" style="3" customWidth="1"/>
    <col min="13843" max="13845" width="0" style="3" hidden="1" customWidth="1"/>
    <col min="13846" max="13846" width="9.140625" style="3"/>
    <col min="13847" max="13847" width="22.28515625" style="3" customWidth="1"/>
    <col min="13848" max="14077" width="9.140625" style="3"/>
    <col min="14078" max="14078" width="21.140625" style="3" customWidth="1"/>
    <col min="14079" max="14079" width="7.5703125" style="3" customWidth="1"/>
    <col min="14080" max="14080" width="6.28515625" style="3" customWidth="1"/>
    <col min="14081" max="14081" width="10.42578125" style="3" customWidth="1"/>
    <col min="14082" max="14083" width="10.5703125" style="3" customWidth="1"/>
    <col min="14084" max="14084" width="7" style="3" customWidth="1"/>
    <col min="14085" max="14085" width="9.42578125" style="3" customWidth="1"/>
    <col min="14086" max="14087" width="8.42578125" style="3" customWidth="1"/>
    <col min="14088" max="14088" width="10" style="3" customWidth="1"/>
    <col min="14089" max="14089" width="9.7109375" style="3" customWidth="1"/>
    <col min="14090" max="14090" width="9.5703125" style="3" customWidth="1"/>
    <col min="14091" max="14091" width="9.85546875" style="3" customWidth="1"/>
    <col min="14092" max="14092" width="8.85546875" style="3" customWidth="1"/>
    <col min="14093" max="14094" width="8.7109375" style="3" customWidth="1"/>
    <col min="14095" max="14095" width="8.28515625" style="3" customWidth="1"/>
    <col min="14096" max="14096" width="11" style="3" customWidth="1"/>
    <col min="14097" max="14097" width="11.42578125" style="3" customWidth="1"/>
    <col min="14098" max="14098" width="11" style="3" customWidth="1"/>
    <col min="14099" max="14101" width="0" style="3" hidden="1" customWidth="1"/>
    <col min="14102" max="14102" width="9.140625" style="3"/>
    <col min="14103" max="14103" width="22.28515625" style="3" customWidth="1"/>
    <col min="14104" max="14333" width="9.140625" style="3"/>
    <col min="14334" max="14334" width="21.140625" style="3" customWidth="1"/>
    <col min="14335" max="14335" width="7.5703125" style="3" customWidth="1"/>
    <col min="14336" max="14336" width="6.28515625" style="3" customWidth="1"/>
    <col min="14337" max="14337" width="10.42578125" style="3" customWidth="1"/>
    <col min="14338" max="14339" width="10.5703125" style="3" customWidth="1"/>
    <col min="14340" max="14340" width="7" style="3" customWidth="1"/>
    <col min="14341" max="14341" width="9.42578125" style="3" customWidth="1"/>
    <col min="14342" max="14343" width="8.42578125" style="3" customWidth="1"/>
    <col min="14344" max="14344" width="10" style="3" customWidth="1"/>
    <col min="14345" max="14345" width="9.7109375" style="3" customWidth="1"/>
    <col min="14346" max="14346" width="9.5703125" style="3" customWidth="1"/>
    <col min="14347" max="14347" width="9.85546875" style="3" customWidth="1"/>
    <col min="14348" max="14348" width="8.85546875" style="3" customWidth="1"/>
    <col min="14349" max="14350" width="8.7109375" style="3" customWidth="1"/>
    <col min="14351" max="14351" width="8.28515625" style="3" customWidth="1"/>
    <col min="14352" max="14352" width="11" style="3" customWidth="1"/>
    <col min="14353" max="14353" width="11.42578125" style="3" customWidth="1"/>
    <col min="14354" max="14354" width="11" style="3" customWidth="1"/>
    <col min="14355" max="14357" width="0" style="3" hidden="1" customWidth="1"/>
    <col min="14358" max="14358" width="9.140625" style="3"/>
    <col min="14359" max="14359" width="22.28515625" style="3" customWidth="1"/>
    <col min="14360" max="14589" width="9.140625" style="3"/>
    <col min="14590" max="14590" width="21.140625" style="3" customWidth="1"/>
    <col min="14591" max="14591" width="7.5703125" style="3" customWidth="1"/>
    <col min="14592" max="14592" width="6.28515625" style="3" customWidth="1"/>
    <col min="14593" max="14593" width="10.42578125" style="3" customWidth="1"/>
    <col min="14594" max="14595" width="10.5703125" style="3" customWidth="1"/>
    <col min="14596" max="14596" width="7" style="3" customWidth="1"/>
    <col min="14597" max="14597" width="9.42578125" style="3" customWidth="1"/>
    <col min="14598" max="14599" width="8.42578125" style="3" customWidth="1"/>
    <col min="14600" max="14600" width="10" style="3" customWidth="1"/>
    <col min="14601" max="14601" width="9.7109375" style="3" customWidth="1"/>
    <col min="14602" max="14602" width="9.5703125" style="3" customWidth="1"/>
    <col min="14603" max="14603" width="9.85546875" style="3" customWidth="1"/>
    <col min="14604" max="14604" width="8.85546875" style="3" customWidth="1"/>
    <col min="14605" max="14606" width="8.7109375" style="3" customWidth="1"/>
    <col min="14607" max="14607" width="8.28515625" style="3" customWidth="1"/>
    <col min="14608" max="14608" width="11" style="3" customWidth="1"/>
    <col min="14609" max="14609" width="11.42578125" style="3" customWidth="1"/>
    <col min="14610" max="14610" width="11" style="3" customWidth="1"/>
    <col min="14611" max="14613" width="0" style="3" hidden="1" customWidth="1"/>
    <col min="14614" max="14614" width="9.140625" style="3"/>
    <col min="14615" max="14615" width="22.28515625" style="3" customWidth="1"/>
    <col min="14616" max="14845" width="9.140625" style="3"/>
    <col min="14846" max="14846" width="21.140625" style="3" customWidth="1"/>
    <col min="14847" max="14847" width="7.5703125" style="3" customWidth="1"/>
    <col min="14848" max="14848" width="6.28515625" style="3" customWidth="1"/>
    <col min="14849" max="14849" width="10.42578125" style="3" customWidth="1"/>
    <col min="14850" max="14851" width="10.5703125" style="3" customWidth="1"/>
    <col min="14852" max="14852" width="7" style="3" customWidth="1"/>
    <col min="14853" max="14853" width="9.42578125" style="3" customWidth="1"/>
    <col min="14854" max="14855" width="8.42578125" style="3" customWidth="1"/>
    <col min="14856" max="14856" width="10" style="3" customWidth="1"/>
    <col min="14857" max="14857" width="9.7109375" style="3" customWidth="1"/>
    <col min="14858" max="14858" width="9.5703125" style="3" customWidth="1"/>
    <col min="14859" max="14859" width="9.85546875" style="3" customWidth="1"/>
    <col min="14860" max="14860" width="8.85546875" style="3" customWidth="1"/>
    <col min="14861" max="14862" width="8.7109375" style="3" customWidth="1"/>
    <col min="14863" max="14863" width="8.28515625" style="3" customWidth="1"/>
    <col min="14864" max="14864" width="11" style="3" customWidth="1"/>
    <col min="14865" max="14865" width="11.42578125" style="3" customWidth="1"/>
    <col min="14866" max="14866" width="11" style="3" customWidth="1"/>
    <col min="14867" max="14869" width="0" style="3" hidden="1" customWidth="1"/>
    <col min="14870" max="14870" width="9.140625" style="3"/>
    <col min="14871" max="14871" width="22.28515625" style="3" customWidth="1"/>
    <col min="14872" max="15101" width="9.140625" style="3"/>
    <col min="15102" max="15102" width="21.140625" style="3" customWidth="1"/>
    <col min="15103" max="15103" width="7.5703125" style="3" customWidth="1"/>
    <col min="15104" max="15104" width="6.28515625" style="3" customWidth="1"/>
    <col min="15105" max="15105" width="10.42578125" style="3" customWidth="1"/>
    <col min="15106" max="15107" width="10.5703125" style="3" customWidth="1"/>
    <col min="15108" max="15108" width="7" style="3" customWidth="1"/>
    <col min="15109" max="15109" width="9.42578125" style="3" customWidth="1"/>
    <col min="15110" max="15111" width="8.42578125" style="3" customWidth="1"/>
    <col min="15112" max="15112" width="10" style="3" customWidth="1"/>
    <col min="15113" max="15113" width="9.7109375" style="3" customWidth="1"/>
    <col min="15114" max="15114" width="9.5703125" style="3" customWidth="1"/>
    <col min="15115" max="15115" width="9.85546875" style="3" customWidth="1"/>
    <col min="15116" max="15116" width="8.85546875" style="3" customWidth="1"/>
    <col min="15117" max="15118" width="8.7109375" style="3" customWidth="1"/>
    <col min="15119" max="15119" width="8.28515625" style="3" customWidth="1"/>
    <col min="15120" max="15120" width="11" style="3" customWidth="1"/>
    <col min="15121" max="15121" width="11.42578125" style="3" customWidth="1"/>
    <col min="15122" max="15122" width="11" style="3" customWidth="1"/>
    <col min="15123" max="15125" width="0" style="3" hidden="1" customWidth="1"/>
    <col min="15126" max="15126" width="9.140625" style="3"/>
    <col min="15127" max="15127" width="22.28515625" style="3" customWidth="1"/>
    <col min="15128" max="15357" width="9.140625" style="3"/>
    <col min="15358" max="15358" width="21.140625" style="3" customWidth="1"/>
    <col min="15359" max="15359" width="7.5703125" style="3" customWidth="1"/>
    <col min="15360" max="15360" width="6.28515625" style="3" customWidth="1"/>
    <col min="15361" max="15361" width="10.42578125" style="3" customWidth="1"/>
    <col min="15362" max="15363" width="10.5703125" style="3" customWidth="1"/>
    <col min="15364" max="15364" width="7" style="3" customWidth="1"/>
    <col min="15365" max="15365" width="9.42578125" style="3" customWidth="1"/>
    <col min="15366" max="15367" width="8.42578125" style="3" customWidth="1"/>
    <col min="15368" max="15368" width="10" style="3" customWidth="1"/>
    <col min="15369" max="15369" width="9.7109375" style="3" customWidth="1"/>
    <col min="15370" max="15370" width="9.5703125" style="3" customWidth="1"/>
    <col min="15371" max="15371" width="9.85546875" style="3" customWidth="1"/>
    <col min="15372" max="15372" width="8.85546875" style="3" customWidth="1"/>
    <col min="15373" max="15374" width="8.7109375" style="3" customWidth="1"/>
    <col min="15375" max="15375" width="8.28515625" style="3" customWidth="1"/>
    <col min="15376" max="15376" width="11" style="3" customWidth="1"/>
    <col min="15377" max="15377" width="11.42578125" style="3" customWidth="1"/>
    <col min="15378" max="15378" width="11" style="3" customWidth="1"/>
    <col min="15379" max="15381" width="0" style="3" hidden="1" customWidth="1"/>
    <col min="15382" max="15382" width="9.140625" style="3"/>
    <col min="15383" max="15383" width="22.28515625" style="3" customWidth="1"/>
    <col min="15384" max="15613" width="9.140625" style="3"/>
    <col min="15614" max="15614" width="21.140625" style="3" customWidth="1"/>
    <col min="15615" max="15615" width="7.5703125" style="3" customWidth="1"/>
    <col min="15616" max="15616" width="6.28515625" style="3" customWidth="1"/>
    <col min="15617" max="15617" width="10.42578125" style="3" customWidth="1"/>
    <col min="15618" max="15619" width="10.5703125" style="3" customWidth="1"/>
    <col min="15620" max="15620" width="7" style="3" customWidth="1"/>
    <col min="15621" max="15621" width="9.42578125" style="3" customWidth="1"/>
    <col min="15622" max="15623" width="8.42578125" style="3" customWidth="1"/>
    <col min="15624" max="15624" width="10" style="3" customWidth="1"/>
    <col min="15625" max="15625" width="9.7109375" style="3" customWidth="1"/>
    <col min="15626" max="15626" width="9.5703125" style="3" customWidth="1"/>
    <col min="15627" max="15627" width="9.85546875" style="3" customWidth="1"/>
    <col min="15628" max="15628" width="8.85546875" style="3" customWidth="1"/>
    <col min="15629" max="15630" width="8.7109375" style="3" customWidth="1"/>
    <col min="15631" max="15631" width="8.28515625" style="3" customWidth="1"/>
    <col min="15632" max="15632" width="11" style="3" customWidth="1"/>
    <col min="15633" max="15633" width="11.42578125" style="3" customWidth="1"/>
    <col min="15634" max="15634" width="11" style="3" customWidth="1"/>
    <col min="15635" max="15637" width="0" style="3" hidden="1" customWidth="1"/>
    <col min="15638" max="15638" width="9.140625" style="3"/>
    <col min="15639" max="15639" width="22.28515625" style="3" customWidth="1"/>
    <col min="15640" max="15869" width="9.140625" style="3"/>
    <col min="15870" max="15870" width="21.140625" style="3" customWidth="1"/>
    <col min="15871" max="15871" width="7.5703125" style="3" customWidth="1"/>
    <col min="15872" max="15872" width="6.28515625" style="3" customWidth="1"/>
    <col min="15873" max="15873" width="10.42578125" style="3" customWidth="1"/>
    <col min="15874" max="15875" width="10.5703125" style="3" customWidth="1"/>
    <col min="15876" max="15876" width="7" style="3" customWidth="1"/>
    <col min="15877" max="15877" width="9.42578125" style="3" customWidth="1"/>
    <col min="15878" max="15879" width="8.42578125" style="3" customWidth="1"/>
    <col min="15880" max="15880" width="10" style="3" customWidth="1"/>
    <col min="15881" max="15881" width="9.7109375" style="3" customWidth="1"/>
    <col min="15882" max="15882" width="9.5703125" style="3" customWidth="1"/>
    <col min="15883" max="15883" width="9.85546875" style="3" customWidth="1"/>
    <col min="15884" max="15884" width="8.85546875" style="3" customWidth="1"/>
    <col min="15885" max="15886" width="8.7109375" style="3" customWidth="1"/>
    <col min="15887" max="15887" width="8.28515625" style="3" customWidth="1"/>
    <col min="15888" max="15888" width="11" style="3" customWidth="1"/>
    <col min="15889" max="15889" width="11.42578125" style="3" customWidth="1"/>
    <col min="15890" max="15890" width="11" style="3" customWidth="1"/>
    <col min="15891" max="15893" width="0" style="3" hidden="1" customWidth="1"/>
    <col min="15894" max="15894" width="9.140625" style="3"/>
    <col min="15895" max="15895" width="22.28515625" style="3" customWidth="1"/>
    <col min="15896" max="16125" width="9.140625" style="3"/>
    <col min="16126" max="16126" width="21.140625" style="3" customWidth="1"/>
    <col min="16127" max="16127" width="7.5703125" style="3" customWidth="1"/>
    <col min="16128" max="16128" width="6.28515625" style="3" customWidth="1"/>
    <col min="16129" max="16129" width="10.42578125" style="3" customWidth="1"/>
    <col min="16130" max="16131" width="10.5703125" style="3" customWidth="1"/>
    <col min="16132" max="16132" width="7" style="3" customWidth="1"/>
    <col min="16133" max="16133" width="9.42578125" style="3" customWidth="1"/>
    <col min="16134" max="16135" width="8.42578125" style="3" customWidth="1"/>
    <col min="16136" max="16136" width="10" style="3" customWidth="1"/>
    <col min="16137" max="16137" width="9.7109375" style="3" customWidth="1"/>
    <col min="16138" max="16138" width="9.5703125" style="3" customWidth="1"/>
    <col min="16139" max="16139" width="9.85546875" style="3" customWidth="1"/>
    <col min="16140" max="16140" width="8.85546875" style="3" customWidth="1"/>
    <col min="16141" max="16142" width="8.7109375" style="3" customWidth="1"/>
    <col min="16143" max="16143" width="8.28515625" style="3" customWidth="1"/>
    <col min="16144" max="16144" width="11" style="3" customWidth="1"/>
    <col min="16145" max="16145" width="11.42578125" style="3" customWidth="1"/>
    <col min="16146" max="16146" width="11" style="3" customWidth="1"/>
    <col min="16147" max="16149" width="0" style="3" hidden="1" customWidth="1"/>
    <col min="16150" max="16150" width="9.140625" style="3"/>
    <col min="16151" max="16151" width="22.28515625" style="3" customWidth="1"/>
    <col min="16152" max="16384" width="9.140625" style="3"/>
  </cols>
  <sheetData>
    <row r="1" spans="1:251" ht="15.75" x14ac:dyDescent="0.2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12.75" customHeight="1" x14ac:dyDescent="0.2">
      <c r="A2" s="110" t="s">
        <v>0</v>
      </c>
      <c r="B2" s="111" t="s">
        <v>1</v>
      </c>
      <c r="C2" s="112" t="s">
        <v>2</v>
      </c>
      <c r="D2" s="113" t="s">
        <v>3</v>
      </c>
      <c r="E2" s="112" t="s">
        <v>4</v>
      </c>
      <c r="F2" s="116" t="s">
        <v>5</v>
      </c>
      <c r="G2" s="117" t="s">
        <v>6</v>
      </c>
      <c r="H2" s="120" t="s">
        <v>7</v>
      </c>
      <c r="I2" s="122" t="s">
        <v>8</v>
      </c>
      <c r="J2" s="123"/>
      <c r="K2" s="123"/>
      <c r="L2" s="123"/>
      <c r="M2" s="123"/>
      <c r="N2" s="123"/>
      <c r="O2" s="123"/>
      <c r="P2" s="123"/>
      <c r="Q2" s="123"/>
      <c r="R2" s="124"/>
      <c r="S2" s="131" t="s">
        <v>71</v>
      </c>
      <c r="T2" s="131" t="s">
        <v>72</v>
      </c>
      <c r="U2" s="132" t="s">
        <v>9</v>
      </c>
      <c r="V2" s="1"/>
      <c r="W2" s="125"/>
      <c r="X2" s="125"/>
      <c r="Y2" s="12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x14ac:dyDescent="0.2">
      <c r="A3" s="110"/>
      <c r="B3" s="111"/>
      <c r="C3" s="112"/>
      <c r="D3" s="114"/>
      <c r="E3" s="112"/>
      <c r="F3" s="116"/>
      <c r="G3" s="118"/>
      <c r="H3" s="120"/>
      <c r="I3" s="126" t="s">
        <v>92</v>
      </c>
      <c r="J3" s="127"/>
      <c r="K3" s="127"/>
      <c r="L3" s="127"/>
      <c r="M3" s="127"/>
      <c r="N3" s="127"/>
      <c r="O3" s="127"/>
      <c r="P3" s="127"/>
      <c r="Q3" s="127"/>
      <c r="R3" s="128"/>
      <c r="S3" s="131"/>
      <c r="T3" s="131"/>
      <c r="U3" s="133"/>
      <c r="V3" s="1"/>
      <c r="W3" s="125"/>
      <c r="X3" s="125"/>
      <c r="Y3" s="12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49.5" customHeight="1" x14ac:dyDescent="0.2">
      <c r="A4" s="110"/>
      <c r="B4" s="111"/>
      <c r="C4" s="112"/>
      <c r="D4" s="115"/>
      <c r="E4" s="112"/>
      <c r="F4" s="116"/>
      <c r="G4" s="119"/>
      <c r="H4" s="121"/>
      <c r="I4" s="4" t="s">
        <v>94</v>
      </c>
      <c r="J4" s="4" t="s">
        <v>95</v>
      </c>
      <c r="K4" s="4" t="s">
        <v>96</v>
      </c>
      <c r="L4" s="4" t="s">
        <v>97</v>
      </c>
      <c r="M4" s="4" t="s">
        <v>98</v>
      </c>
      <c r="N4" s="4" t="s">
        <v>99</v>
      </c>
      <c r="O4" s="4" t="s">
        <v>100</v>
      </c>
      <c r="P4" s="4" t="s">
        <v>101</v>
      </c>
      <c r="Q4" s="4" t="s">
        <v>102</v>
      </c>
      <c r="R4" s="4" t="s">
        <v>103</v>
      </c>
      <c r="S4" s="132"/>
      <c r="T4" s="132"/>
      <c r="U4" s="134"/>
      <c r="V4" s="5"/>
      <c r="W4" s="5"/>
      <c r="X4" s="6"/>
      <c r="Y4" s="6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x14ac:dyDescent="0.2">
      <c r="A5" s="79">
        <v>1</v>
      </c>
      <c r="B5" s="8">
        <v>2</v>
      </c>
      <c r="C5" s="7">
        <v>3</v>
      </c>
      <c r="D5" s="7">
        <v>4</v>
      </c>
      <c r="E5" s="7">
        <v>5</v>
      </c>
      <c r="F5" s="9">
        <v>6</v>
      </c>
      <c r="G5" s="10">
        <v>7</v>
      </c>
      <c r="H5" s="10">
        <v>8</v>
      </c>
      <c r="I5" s="11">
        <v>9</v>
      </c>
      <c r="J5" s="12">
        <v>10</v>
      </c>
      <c r="K5" s="13">
        <v>11</v>
      </c>
      <c r="L5" s="13">
        <v>12</v>
      </c>
      <c r="M5" s="14">
        <v>13</v>
      </c>
      <c r="N5" s="14">
        <v>14</v>
      </c>
      <c r="O5" s="14">
        <v>15</v>
      </c>
      <c r="P5" s="14">
        <v>16</v>
      </c>
      <c r="Q5" s="7">
        <v>17</v>
      </c>
      <c r="R5" s="7">
        <v>18</v>
      </c>
      <c r="S5" s="7">
        <v>17</v>
      </c>
      <c r="T5" s="7">
        <v>18</v>
      </c>
      <c r="U5" s="7">
        <v>19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x14ac:dyDescent="0.2">
      <c r="A6" s="80"/>
      <c r="B6" s="8"/>
      <c r="C6" s="7"/>
      <c r="D6" s="7"/>
      <c r="E6" s="7"/>
      <c r="F6" s="9"/>
      <c r="G6" s="10"/>
      <c r="H6" s="75"/>
      <c r="I6" s="76"/>
      <c r="J6" s="12"/>
      <c r="K6" s="13"/>
      <c r="L6" s="13"/>
      <c r="M6" s="14"/>
      <c r="N6" s="14"/>
      <c r="O6" s="14"/>
      <c r="P6" s="14"/>
      <c r="Q6" s="7"/>
      <c r="R6" s="7"/>
      <c r="S6" s="7"/>
      <c r="T6" s="7"/>
      <c r="U6" s="7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x14ac:dyDescent="0.2">
      <c r="A7" s="81">
        <v>1</v>
      </c>
      <c r="B7" s="16" t="s">
        <v>10</v>
      </c>
      <c r="C7" s="17">
        <v>1976</v>
      </c>
      <c r="D7" s="17">
        <v>5</v>
      </c>
      <c r="E7" s="17" t="s">
        <v>11</v>
      </c>
      <c r="F7" s="18">
        <v>2608.48</v>
      </c>
      <c r="G7" s="19">
        <v>533.03</v>
      </c>
      <c r="H7" s="20">
        <v>269.2</v>
      </c>
      <c r="I7" s="21">
        <v>9.4060000000000006</v>
      </c>
      <c r="J7" s="22">
        <v>37.654000000000003</v>
      </c>
      <c r="K7" s="23">
        <v>55.89</v>
      </c>
      <c r="L7" s="23">
        <v>65.822999999999993</v>
      </c>
      <c r="M7" s="24">
        <v>80.656000000000006</v>
      </c>
      <c r="N7" s="25">
        <v>80.686000000000007</v>
      </c>
      <c r="O7" s="25">
        <v>68.766000000000005</v>
      </c>
      <c r="P7" s="23">
        <v>60.648000000000003</v>
      </c>
      <c r="Q7" s="23">
        <v>36.53</v>
      </c>
      <c r="R7" s="26">
        <v>12.43</v>
      </c>
      <c r="S7" s="27">
        <f>I7+J7+K7+L7</f>
        <v>168.773</v>
      </c>
      <c r="T7" s="27">
        <f>M7+N7+O7+P7+Q7+R7</f>
        <v>339.71600000000007</v>
      </c>
      <c r="U7" s="15">
        <f>S7+T7</f>
        <v>508.48900000000003</v>
      </c>
      <c r="V7" s="1"/>
      <c r="W7" s="1"/>
      <c r="X7" s="28"/>
      <c r="Y7" s="2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x14ac:dyDescent="0.2">
      <c r="A8" s="81">
        <v>2</v>
      </c>
      <c r="B8" s="16" t="s">
        <v>77</v>
      </c>
      <c r="C8" s="17">
        <v>1968</v>
      </c>
      <c r="D8" s="17">
        <v>2</v>
      </c>
      <c r="E8" s="17" t="s">
        <v>12</v>
      </c>
      <c r="F8" s="18">
        <v>229.9</v>
      </c>
      <c r="G8" s="19">
        <v>269.5</v>
      </c>
      <c r="H8" s="20">
        <v>25.4</v>
      </c>
      <c r="I8" s="98">
        <v>2.528</v>
      </c>
      <c r="J8" s="99">
        <v>7.94</v>
      </c>
      <c r="K8" s="100">
        <v>11.048999999999999</v>
      </c>
      <c r="L8" s="100">
        <v>13.106</v>
      </c>
      <c r="M8" s="101">
        <v>16.018000000000001</v>
      </c>
      <c r="N8" s="102">
        <v>16.343</v>
      </c>
      <c r="O8" s="25">
        <v>14.096</v>
      </c>
      <c r="P8" s="23">
        <v>11.727</v>
      </c>
      <c r="Q8" s="23">
        <v>6.827</v>
      </c>
      <c r="R8" s="26">
        <v>2.48</v>
      </c>
      <c r="S8" s="27"/>
      <c r="T8" s="27">
        <f>O8+P8+Q8+R8</f>
        <v>35.129999999999995</v>
      </c>
      <c r="U8" s="15">
        <f>S8+T8</f>
        <v>35.129999999999995</v>
      </c>
      <c r="V8" s="90"/>
      <c r="W8" s="90"/>
      <c r="X8" s="28"/>
      <c r="Y8" s="28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x14ac:dyDescent="0.2">
      <c r="A9" s="81">
        <v>3</v>
      </c>
      <c r="B9" s="16" t="s">
        <v>13</v>
      </c>
      <c r="C9" s="17">
        <v>1978</v>
      </c>
      <c r="D9" s="17">
        <v>5</v>
      </c>
      <c r="E9" s="17" t="s">
        <v>11</v>
      </c>
      <c r="F9" s="18">
        <v>2895.25</v>
      </c>
      <c r="G9" s="19">
        <v>319.89999999999998</v>
      </c>
      <c r="H9" s="20">
        <v>274.39999999999998</v>
      </c>
      <c r="I9" s="21">
        <v>7.4340000000000002</v>
      </c>
      <c r="J9" s="22">
        <v>35.555</v>
      </c>
      <c r="K9" s="23">
        <v>56.106000000000002</v>
      </c>
      <c r="L9" s="23">
        <v>68.918000000000006</v>
      </c>
      <c r="M9" s="24">
        <v>83.86</v>
      </c>
      <c r="N9" s="25">
        <v>86.367999999999995</v>
      </c>
      <c r="O9" s="25">
        <v>74.546000000000006</v>
      </c>
      <c r="P9" s="23">
        <v>60.648000000000003</v>
      </c>
      <c r="Q9" s="23">
        <v>37.116999999999997</v>
      </c>
      <c r="R9" s="26">
        <v>11.21</v>
      </c>
      <c r="S9" s="27">
        <f t="shared" ref="S9:S40" si="0">I9+J9+K9+L9</f>
        <v>168.01300000000001</v>
      </c>
      <c r="T9" s="27">
        <f t="shared" ref="T9:T40" si="1">M9+N9+O9+P9+Q9+R9</f>
        <v>353.74900000000002</v>
      </c>
      <c r="U9" s="15">
        <f t="shared" ref="U9:U40" si="2">S9+T9</f>
        <v>521.76200000000006</v>
      </c>
      <c r="V9" s="1"/>
      <c r="W9" s="1"/>
      <c r="X9" s="28"/>
      <c r="Y9" s="2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x14ac:dyDescent="0.2">
      <c r="A10" s="81">
        <v>4</v>
      </c>
      <c r="B10" s="16" t="s">
        <v>14</v>
      </c>
      <c r="C10" s="17">
        <v>1977</v>
      </c>
      <c r="D10" s="17">
        <v>5</v>
      </c>
      <c r="E10" s="17" t="s">
        <v>11</v>
      </c>
      <c r="F10" s="29">
        <v>2914.65</v>
      </c>
      <c r="G10" s="19">
        <v>292.7</v>
      </c>
      <c r="H10" s="20">
        <v>274</v>
      </c>
      <c r="I10" s="21">
        <v>8.5510000000000002</v>
      </c>
      <c r="J10" s="22">
        <v>35.890999999999998</v>
      </c>
      <c r="K10" s="23">
        <v>56.302999999999997</v>
      </c>
      <c r="L10" s="23">
        <v>66.510000000000005</v>
      </c>
      <c r="M10" s="24">
        <v>81.495999999999995</v>
      </c>
      <c r="N10" s="25">
        <v>79.861999999999995</v>
      </c>
      <c r="O10" s="25">
        <v>67.135000000000005</v>
      </c>
      <c r="P10" s="23">
        <v>55.095999999999997</v>
      </c>
      <c r="Q10" s="23">
        <v>33.387999999999998</v>
      </c>
      <c r="R10" s="26">
        <v>10.749000000000001</v>
      </c>
      <c r="S10" s="27">
        <f t="shared" si="0"/>
        <v>167.255</v>
      </c>
      <c r="T10" s="27">
        <f t="shared" si="1"/>
        <v>327.726</v>
      </c>
      <c r="U10" s="15">
        <f t="shared" si="2"/>
        <v>494.98099999999999</v>
      </c>
      <c r="V10" s="1"/>
      <c r="W10" s="1"/>
      <c r="X10" s="28"/>
      <c r="Y10" s="2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x14ac:dyDescent="0.2">
      <c r="A11" s="81">
        <v>5</v>
      </c>
      <c r="B11" s="16" t="s">
        <v>15</v>
      </c>
      <c r="C11" s="17">
        <v>1980</v>
      </c>
      <c r="D11" s="17">
        <v>5</v>
      </c>
      <c r="E11" s="17" t="s">
        <v>11</v>
      </c>
      <c r="F11" s="29">
        <v>3069.35</v>
      </c>
      <c r="G11" s="19">
        <v>133.69999999999999</v>
      </c>
      <c r="H11" s="20">
        <v>283.38</v>
      </c>
      <c r="I11" s="21">
        <v>9.4160000000000004</v>
      </c>
      <c r="J11" s="22">
        <v>36.338000000000001</v>
      </c>
      <c r="K11" s="23">
        <v>56.576000000000001</v>
      </c>
      <c r="L11" s="23">
        <v>67.206999999999994</v>
      </c>
      <c r="M11" s="24">
        <v>80.706999999999994</v>
      </c>
      <c r="N11" s="25">
        <v>90.676000000000002</v>
      </c>
      <c r="O11" s="25">
        <v>50.835999999999999</v>
      </c>
      <c r="P11" s="23">
        <v>56.878</v>
      </c>
      <c r="Q11" s="23">
        <v>33.545000000000002</v>
      </c>
      <c r="R11" s="26">
        <v>10.766</v>
      </c>
      <c r="S11" s="27">
        <f t="shared" si="0"/>
        <v>169.53700000000001</v>
      </c>
      <c r="T11" s="27">
        <f t="shared" si="1"/>
        <v>323.40800000000002</v>
      </c>
      <c r="U11" s="15">
        <f t="shared" si="2"/>
        <v>492.94500000000005</v>
      </c>
      <c r="V11" s="1"/>
      <c r="W11" s="1"/>
      <c r="X11" s="28"/>
      <c r="Y11" s="28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x14ac:dyDescent="0.2">
      <c r="A12" s="81">
        <v>6</v>
      </c>
      <c r="B12" s="16" t="s">
        <v>16</v>
      </c>
      <c r="C12" s="17">
        <v>1979</v>
      </c>
      <c r="D12" s="17">
        <v>5</v>
      </c>
      <c r="E12" s="17" t="s">
        <v>11</v>
      </c>
      <c r="F12" s="29">
        <v>2995.45</v>
      </c>
      <c r="G12" s="19">
        <v>218.5</v>
      </c>
      <c r="H12" s="20">
        <v>273.8</v>
      </c>
      <c r="I12" s="21">
        <v>12.577999999999999</v>
      </c>
      <c r="J12" s="22">
        <v>43.570999999999998</v>
      </c>
      <c r="K12" s="23">
        <v>65.783000000000001</v>
      </c>
      <c r="L12" s="23">
        <v>76.974000000000004</v>
      </c>
      <c r="M12" s="24">
        <v>95.271000000000001</v>
      </c>
      <c r="N12" s="25">
        <v>95.991</v>
      </c>
      <c r="O12" s="25">
        <v>81.554000000000002</v>
      </c>
      <c r="P12" s="23">
        <v>66.739000000000004</v>
      </c>
      <c r="Q12" s="23">
        <v>41.223999999999997</v>
      </c>
      <c r="R12" s="26">
        <v>12.94</v>
      </c>
      <c r="S12" s="27">
        <f t="shared" si="0"/>
        <v>198.90600000000001</v>
      </c>
      <c r="T12" s="27">
        <f t="shared" si="1"/>
        <v>393.71900000000005</v>
      </c>
      <c r="U12" s="15">
        <f t="shared" si="2"/>
        <v>592.625</v>
      </c>
      <c r="V12" s="1"/>
      <c r="W12" s="1"/>
      <c r="X12" s="28"/>
      <c r="Y12" s="2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x14ac:dyDescent="0.2">
      <c r="A13" s="81">
        <v>7</v>
      </c>
      <c r="B13" s="16" t="s">
        <v>84</v>
      </c>
      <c r="C13" s="17">
        <v>1981</v>
      </c>
      <c r="D13" s="17">
        <v>5</v>
      </c>
      <c r="E13" s="17" t="s">
        <v>11</v>
      </c>
      <c r="F13" s="29">
        <v>3098.4</v>
      </c>
      <c r="G13" s="19">
        <v>106.4</v>
      </c>
      <c r="H13" s="20">
        <v>276.2</v>
      </c>
      <c r="I13" s="98">
        <v>9.3800000000000008</v>
      </c>
      <c r="J13" s="99">
        <v>28.815000000000001</v>
      </c>
      <c r="K13" s="100">
        <v>46.829000000000001</v>
      </c>
      <c r="L13" s="100">
        <v>59.801000000000002</v>
      </c>
      <c r="M13" s="101">
        <v>71.451999999999998</v>
      </c>
      <c r="N13" s="102">
        <v>71.617999999999995</v>
      </c>
      <c r="O13" s="25">
        <v>62.417999999999999</v>
      </c>
      <c r="P13" s="23">
        <v>48.582999999999998</v>
      </c>
      <c r="Q13" s="23">
        <v>29.099</v>
      </c>
      <c r="R13" s="26">
        <v>9.01</v>
      </c>
      <c r="S13" s="27"/>
      <c r="T13" s="27">
        <f>O13+P13+Q13+R13</f>
        <v>149.10999999999999</v>
      </c>
      <c r="U13" s="15">
        <f t="shared" ref="U13" si="3">S13+T13</f>
        <v>149.10999999999999</v>
      </c>
      <c r="V13" s="90"/>
      <c r="W13" s="90"/>
      <c r="X13" s="28"/>
      <c r="Y13" s="28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x14ac:dyDescent="0.2">
      <c r="A14" s="81">
        <v>8</v>
      </c>
      <c r="B14" s="16" t="s">
        <v>17</v>
      </c>
      <c r="C14" s="17">
        <v>1975</v>
      </c>
      <c r="D14" s="17">
        <v>3</v>
      </c>
      <c r="E14" s="17" t="s">
        <v>12</v>
      </c>
      <c r="F14" s="18">
        <v>1077.5999999999999</v>
      </c>
      <c r="G14" s="19">
        <v>0</v>
      </c>
      <c r="H14" s="20">
        <v>74</v>
      </c>
      <c r="I14" s="21">
        <v>4.1070000000000002</v>
      </c>
      <c r="J14" s="22">
        <v>14.263999999999999</v>
      </c>
      <c r="K14" s="23">
        <v>21.94</v>
      </c>
      <c r="L14" s="23">
        <v>26.146000000000001</v>
      </c>
      <c r="M14" s="24">
        <v>31.773</v>
      </c>
      <c r="N14" s="25">
        <v>32.018000000000001</v>
      </c>
      <c r="O14" s="25">
        <v>27.242999999999999</v>
      </c>
      <c r="P14" s="23">
        <v>22.866</v>
      </c>
      <c r="Q14" s="23">
        <v>13.782999999999999</v>
      </c>
      <c r="R14" s="26">
        <v>4.49</v>
      </c>
      <c r="S14" s="27">
        <f t="shared" si="0"/>
        <v>66.456999999999994</v>
      </c>
      <c r="T14" s="27">
        <f t="shared" si="1"/>
        <v>132.173</v>
      </c>
      <c r="U14" s="15">
        <f t="shared" si="2"/>
        <v>198.63</v>
      </c>
      <c r="V14" s="1"/>
      <c r="W14" s="1"/>
      <c r="X14" s="28"/>
      <c r="Y14" s="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x14ac:dyDescent="0.2">
      <c r="A15" s="81">
        <v>9</v>
      </c>
      <c r="B15" s="16" t="s">
        <v>18</v>
      </c>
      <c r="C15" s="17">
        <v>1968</v>
      </c>
      <c r="D15" s="17">
        <v>2</v>
      </c>
      <c r="E15" s="17" t="s">
        <v>12</v>
      </c>
      <c r="F15" s="18">
        <v>435.2</v>
      </c>
      <c r="G15" s="19">
        <v>70.3</v>
      </c>
      <c r="H15" s="20">
        <v>37.700000000000003</v>
      </c>
      <c r="I15" s="21">
        <v>1.3149999999999999</v>
      </c>
      <c r="J15" s="22">
        <v>7.8250000000000002</v>
      </c>
      <c r="K15" s="23">
        <v>11.023</v>
      </c>
      <c r="L15" s="23">
        <v>13.452</v>
      </c>
      <c r="M15" s="24">
        <v>18.091999999999999</v>
      </c>
      <c r="N15" s="25">
        <v>17.725999999999999</v>
      </c>
      <c r="O15" s="25">
        <v>15.426</v>
      </c>
      <c r="P15" s="23">
        <v>12.685</v>
      </c>
      <c r="Q15" s="23">
        <v>7.6740000000000004</v>
      </c>
      <c r="R15" s="26">
        <v>3.01</v>
      </c>
      <c r="S15" s="27">
        <f t="shared" si="0"/>
        <v>33.615000000000002</v>
      </c>
      <c r="T15" s="27">
        <f t="shared" si="1"/>
        <v>74.613000000000014</v>
      </c>
      <c r="U15" s="15">
        <f t="shared" si="2"/>
        <v>108.22800000000001</v>
      </c>
      <c r="V15" s="1"/>
      <c r="W15" s="31"/>
      <c r="X15" s="28"/>
      <c r="Y15" s="2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x14ac:dyDescent="0.2">
      <c r="A16" s="81">
        <v>10</v>
      </c>
      <c r="B16" s="16" t="s">
        <v>78</v>
      </c>
      <c r="C16" s="17">
        <v>1968</v>
      </c>
      <c r="D16" s="17">
        <v>2</v>
      </c>
      <c r="E16" s="17" t="s">
        <v>12</v>
      </c>
      <c r="F16" s="18">
        <v>490.4</v>
      </c>
      <c r="G16" s="19">
        <v>0</v>
      </c>
      <c r="H16" s="20">
        <v>38.6</v>
      </c>
      <c r="I16" s="98">
        <v>2.09</v>
      </c>
      <c r="J16" s="99">
        <v>8.7829999999999995</v>
      </c>
      <c r="K16" s="100">
        <v>12.419</v>
      </c>
      <c r="L16" s="100">
        <v>15.317</v>
      </c>
      <c r="M16" s="101">
        <v>18.957000000000001</v>
      </c>
      <c r="N16" s="102">
        <v>19.265999999999998</v>
      </c>
      <c r="O16" s="25">
        <v>16.614000000000001</v>
      </c>
      <c r="P16" s="23">
        <v>13.420999999999999</v>
      </c>
      <c r="Q16" s="23">
        <v>8.1920000000000002</v>
      </c>
      <c r="R16" s="26">
        <v>3.181</v>
      </c>
      <c r="S16" s="27"/>
      <c r="T16" s="27">
        <f>O16+P16+Q16+R16</f>
        <v>41.408000000000001</v>
      </c>
      <c r="U16" s="15">
        <f t="shared" ref="U16:U21" si="4">S16+T16</f>
        <v>41.408000000000001</v>
      </c>
      <c r="V16" s="90"/>
      <c r="W16" s="31"/>
      <c r="X16" s="28"/>
      <c r="Y16" s="28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x14ac:dyDescent="0.2">
      <c r="A17" s="81">
        <v>11</v>
      </c>
      <c r="B17" s="16" t="s">
        <v>79</v>
      </c>
      <c r="C17" s="17">
        <v>1974</v>
      </c>
      <c r="D17" s="17">
        <v>3</v>
      </c>
      <c r="E17" s="17" t="s">
        <v>12</v>
      </c>
      <c r="F17" s="18">
        <v>1071.8</v>
      </c>
      <c r="G17" s="19"/>
      <c r="H17" s="20">
        <v>83.2</v>
      </c>
      <c r="I17" s="98">
        <v>4.54</v>
      </c>
      <c r="J17" s="99">
        <v>14.095000000000001</v>
      </c>
      <c r="K17" s="100">
        <v>19.725999999999999</v>
      </c>
      <c r="L17" s="100">
        <v>23.22</v>
      </c>
      <c r="M17" s="101">
        <v>28.234000000000002</v>
      </c>
      <c r="N17" s="102">
        <v>28.774000000000001</v>
      </c>
      <c r="O17" s="25">
        <v>25.088000000000001</v>
      </c>
      <c r="P17" s="23">
        <v>20.948</v>
      </c>
      <c r="Q17" s="23">
        <v>12.866</v>
      </c>
      <c r="R17" s="26">
        <v>4.96</v>
      </c>
      <c r="S17" s="27"/>
      <c r="T17" s="27">
        <f t="shared" ref="T17:T18" si="5">O17+P17+Q17+R17</f>
        <v>63.862000000000002</v>
      </c>
      <c r="U17" s="15">
        <f t="shared" si="4"/>
        <v>63.862000000000002</v>
      </c>
      <c r="V17" s="90"/>
      <c r="W17" s="31"/>
      <c r="X17" s="28"/>
      <c r="Y17" s="28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x14ac:dyDescent="0.2">
      <c r="A18" s="81">
        <v>12</v>
      </c>
      <c r="B18" s="16" t="s">
        <v>80</v>
      </c>
      <c r="C18" s="17">
        <v>1968</v>
      </c>
      <c r="D18" s="17">
        <v>2</v>
      </c>
      <c r="E18" s="17" t="s">
        <v>12</v>
      </c>
      <c r="F18" s="18">
        <v>494.5</v>
      </c>
      <c r="G18" s="19"/>
      <c r="H18" s="20">
        <v>37</v>
      </c>
      <c r="I18" s="98">
        <v>2.1240000000000001</v>
      </c>
      <c r="J18" s="99">
        <v>7.476</v>
      </c>
      <c r="K18" s="100">
        <v>10.58</v>
      </c>
      <c r="L18" s="100">
        <v>12.792</v>
      </c>
      <c r="M18" s="101">
        <v>16.024999999999999</v>
      </c>
      <c r="N18" s="102">
        <v>16.440000000000001</v>
      </c>
      <c r="O18" s="25">
        <v>14.324</v>
      </c>
      <c r="P18" s="23">
        <v>11.303000000000001</v>
      </c>
      <c r="Q18" s="23">
        <v>6.7939999999999996</v>
      </c>
      <c r="R18" s="26">
        <v>2.5830000000000002</v>
      </c>
      <c r="S18" s="27"/>
      <c r="T18" s="27">
        <f t="shared" si="5"/>
        <v>35.003999999999998</v>
      </c>
      <c r="U18" s="15">
        <f t="shared" si="4"/>
        <v>35.003999999999998</v>
      </c>
      <c r="V18" s="90"/>
      <c r="W18" s="31"/>
      <c r="X18" s="28"/>
      <c r="Y18" s="28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x14ac:dyDescent="0.2">
      <c r="A19" s="81">
        <v>13</v>
      </c>
      <c r="B19" s="16" t="s">
        <v>86</v>
      </c>
      <c r="C19" s="17">
        <v>1971</v>
      </c>
      <c r="D19" s="17">
        <v>2</v>
      </c>
      <c r="E19" s="17" t="s">
        <v>12</v>
      </c>
      <c r="F19" s="18">
        <v>479.8</v>
      </c>
      <c r="G19" s="19">
        <v>0</v>
      </c>
      <c r="H19" s="20">
        <v>38.4</v>
      </c>
      <c r="I19" s="98">
        <v>0.98799999999999999</v>
      </c>
      <c r="J19" s="99">
        <v>9.2370000000000001</v>
      </c>
      <c r="K19" s="100">
        <v>13.281000000000001</v>
      </c>
      <c r="L19" s="100">
        <v>15.602</v>
      </c>
      <c r="M19" s="101">
        <v>18.95</v>
      </c>
      <c r="N19" s="102">
        <v>19.114000000000001</v>
      </c>
      <c r="O19" s="102">
        <v>16.614999999999998</v>
      </c>
      <c r="P19" s="23">
        <v>13.372</v>
      </c>
      <c r="Q19" s="23">
        <v>8.1349999999999998</v>
      </c>
      <c r="R19" s="26">
        <v>3.05</v>
      </c>
      <c r="S19" s="27"/>
      <c r="T19" s="27">
        <f>P19+Q19+R19</f>
        <v>24.556999999999999</v>
      </c>
      <c r="U19" s="15">
        <f>T19</f>
        <v>24.556999999999999</v>
      </c>
      <c r="V19" s="105"/>
      <c r="W19" s="31"/>
      <c r="X19" s="28"/>
      <c r="Y19" s="28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1.25" hidden="1" customHeight="1" x14ac:dyDescent="0.2">
      <c r="A20" s="81">
        <v>14</v>
      </c>
      <c r="B20" s="16" t="s">
        <v>90</v>
      </c>
      <c r="C20" s="17">
        <v>1974</v>
      </c>
      <c r="D20" s="17">
        <v>3</v>
      </c>
      <c r="E20" s="17" t="s">
        <v>12</v>
      </c>
      <c r="F20" s="18">
        <v>1086.0999999999999</v>
      </c>
      <c r="G20" s="19"/>
      <c r="H20" s="20">
        <v>77.400000000000006</v>
      </c>
      <c r="I20" s="98">
        <v>2.9460000000000002</v>
      </c>
      <c r="J20" s="99">
        <v>13.638999999999999</v>
      </c>
      <c r="K20" s="100">
        <v>19.756</v>
      </c>
      <c r="L20" s="100">
        <v>24.239000000000001</v>
      </c>
      <c r="M20" s="101">
        <v>30.044</v>
      </c>
      <c r="N20" s="102">
        <v>30.071999999999999</v>
      </c>
      <c r="O20" s="102">
        <v>25.738</v>
      </c>
      <c r="P20" s="100"/>
      <c r="Q20" s="23">
        <v>12.624000000000001</v>
      </c>
      <c r="R20" s="26">
        <v>4.8739999999999997</v>
      </c>
      <c r="S20" s="27"/>
      <c r="T20" s="27">
        <f>Q20+R20</f>
        <v>17.498000000000001</v>
      </c>
      <c r="U20" s="15">
        <f>T20</f>
        <v>17.498000000000001</v>
      </c>
      <c r="V20" s="105"/>
      <c r="W20" s="31"/>
      <c r="X20" s="28"/>
      <c r="Y20" s="28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x14ac:dyDescent="0.2">
      <c r="A21" s="81">
        <v>15</v>
      </c>
      <c r="B21" s="16" t="s">
        <v>73</v>
      </c>
      <c r="C21" s="17">
        <v>1971</v>
      </c>
      <c r="D21" s="17">
        <v>2</v>
      </c>
      <c r="E21" s="17" t="s">
        <v>12</v>
      </c>
      <c r="F21" s="18">
        <v>482.1</v>
      </c>
      <c r="G21" s="19">
        <v>0</v>
      </c>
      <c r="H21" s="20">
        <v>36</v>
      </c>
      <c r="I21" s="98">
        <v>1.7010000000000001</v>
      </c>
      <c r="J21" s="99">
        <v>6.6360000000000001</v>
      </c>
      <c r="K21" s="100">
        <v>9.57</v>
      </c>
      <c r="L21" s="100">
        <v>11.409000000000001</v>
      </c>
      <c r="M21" s="101">
        <v>13.952</v>
      </c>
      <c r="N21" s="25">
        <v>14.105</v>
      </c>
      <c r="O21" s="25">
        <v>12.326000000000001</v>
      </c>
      <c r="P21" s="23">
        <v>9.8680000000000003</v>
      </c>
      <c r="Q21" s="23">
        <v>6.1680000000000001</v>
      </c>
      <c r="R21" s="26">
        <v>2.2949999999999999</v>
      </c>
      <c r="S21" s="27"/>
      <c r="T21" s="27">
        <f>N21+O21+P21+Q21+R21</f>
        <v>44.762</v>
      </c>
      <c r="U21" s="15">
        <f t="shared" si="4"/>
        <v>44.762</v>
      </c>
      <c r="V21" s="89"/>
      <c r="W21" s="31"/>
      <c r="X21" s="28"/>
      <c r="Y21" s="28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x14ac:dyDescent="0.2">
      <c r="A22" s="81">
        <v>16</v>
      </c>
      <c r="B22" s="16" t="s">
        <v>19</v>
      </c>
      <c r="C22" s="17">
        <v>1974</v>
      </c>
      <c r="D22" s="17">
        <v>3</v>
      </c>
      <c r="E22" s="17" t="s">
        <v>12</v>
      </c>
      <c r="F22" s="18">
        <v>1081.32</v>
      </c>
      <c r="G22" s="19">
        <v>0</v>
      </c>
      <c r="H22" s="20">
        <v>37.799999999999997</v>
      </c>
      <c r="I22" s="21">
        <v>4.0339999999999998</v>
      </c>
      <c r="J22" s="22">
        <v>13.211</v>
      </c>
      <c r="K22" s="23">
        <v>21.559000000000001</v>
      </c>
      <c r="L22" s="23">
        <v>26.923999999999999</v>
      </c>
      <c r="M22" s="24">
        <v>31.93</v>
      </c>
      <c r="N22" s="25">
        <v>32.845999999999997</v>
      </c>
      <c r="O22" s="25">
        <v>28.001999999999999</v>
      </c>
      <c r="P22" s="23">
        <v>22.908000000000001</v>
      </c>
      <c r="Q22" s="23">
        <v>13.988</v>
      </c>
      <c r="R22" s="26">
        <v>4.3899999999999997</v>
      </c>
      <c r="S22" s="27">
        <f t="shared" si="0"/>
        <v>65.728000000000009</v>
      </c>
      <c r="T22" s="27">
        <f t="shared" si="1"/>
        <v>134.06399999999996</v>
      </c>
      <c r="U22" s="15">
        <f t="shared" si="2"/>
        <v>199.79199999999997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x14ac:dyDescent="0.2">
      <c r="A23" s="81">
        <v>17</v>
      </c>
      <c r="B23" s="16" t="s">
        <v>20</v>
      </c>
      <c r="C23" s="17">
        <v>1978</v>
      </c>
      <c r="D23" s="17">
        <v>3</v>
      </c>
      <c r="E23" s="17" t="s">
        <v>12</v>
      </c>
      <c r="F23" s="18">
        <v>708.9</v>
      </c>
      <c r="G23" s="19">
        <v>403.2</v>
      </c>
      <c r="H23" s="32">
        <v>0</v>
      </c>
      <c r="I23" s="21">
        <v>2.4289999999999998</v>
      </c>
      <c r="J23" s="22">
        <v>10.821999999999999</v>
      </c>
      <c r="K23" s="23">
        <v>19.593</v>
      </c>
      <c r="L23" s="23">
        <v>23.068999999999999</v>
      </c>
      <c r="M23" s="24">
        <v>28.513000000000002</v>
      </c>
      <c r="N23" s="25">
        <v>28.759</v>
      </c>
      <c r="O23" s="25">
        <v>25.434999999999999</v>
      </c>
      <c r="P23" s="23">
        <v>19.501000000000001</v>
      </c>
      <c r="Q23" s="23">
        <v>11.775</v>
      </c>
      <c r="R23" s="26">
        <v>4.0949999999999998</v>
      </c>
      <c r="S23" s="27">
        <f t="shared" si="0"/>
        <v>55.912999999999997</v>
      </c>
      <c r="T23" s="27">
        <f t="shared" si="1"/>
        <v>118.07800000000002</v>
      </c>
      <c r="U23" s="15">
        <f t="shared" si="2"/>
        <v>173.99100000000001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x14ac:dyDescent="0.2">
      <c r="A24" s="81">
        <v>18</v>
      </c>
      <c r="B24" s="16" t="s">
        <v>74</v>
      </c>
      <c r="C24" s="17">
        <v>1979</v>
      </c>
      <c r="D24" s="17">
        <v>3</v>
      </c>
      <c r="E24" s="17" t="s">
        <v>12</v>
      </c>
      <c r="F24" s="18">
        <v>1212</v>
      </c>
      <c r="G24" s="19">
        <v>0</v>
      </c>
      <c r="H24" s="32">
        <v>0</v>
      </c>
      <c r="I24" s="103">
        <v>4.774</v>
      </c>
      <c r="J24" s="99">
        <v>18.393999999999998</v>
      </c>
      <c r="K24" s="100">
        <v>27.251000000000001</v>
      </c>
      <c r="L24" s="100">
        <v>32.625999999999998</v>
      </c>
      <c r="M24" s="101">
        <v>40.066000000000003</v>
      </c>
      <c r="N24" s="25">
        <v>40.042000000000002</v>
      </c>
      <c r="O24" s="25">
        <v>35.695999999999998</v>
      </c>
      <c r="P24" s="23">
        <v>27.076000000000001</v>
      </c>
      <c r="Q24" s="23">
        <v>17.41</v>
      </c>
      <c r="R24" s="26">
        <v>5.73</v>
      </c>
      <c r="S24" s="27"/>
      <c r="T24" s="27">
        <f>N24+O24+P24+Q24+R24</f>
        <v>125.95399999999999</v>
      </c>
      <c r="U24" s="15">
        <f t="shared" ref="U24" si="6">S24+T24</f>
        <v>125.95399999999999</v>
      </c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x14ac:dyDescent="0.2">
      <c r="A25" s="81">
        <v>19</v>
      </c>
      <c r="B25" s="16" t="s">
        <v>21</v>
      </c>
      <c r="C25" s="17">
        <v>1978</v>
      </c>
      <c r="D25" s="17">
        <v>3</v>
      </c>
      <c r="E25" s="17" t="s">
        <v>12</v>
      </c>
      <c r="F25" s="18">
        <v>883</v>
      </c>
      <c r="G25" s="19">
        <v>469.4</v>
      </c>
      <c r="H25" s="32">
        <v>0</v>
      </c>
      <c r="I25" s="21">
        <v>3.8929999999999998</v>
      </c>
      <c r="J25" s="22">
        <v>19.811</v>
      </c>
      <c r="K25" s="23">
        <v>30.198</v>
      </c>
      <c r="L25" s="23">
        <v>36.277000000000001</v>
      </c>
      <c r="M25" s="24">
        <v>44.951000000000001</v>
      </c>
      <c r="N25" s="25">
        <v>43.966999999999999</v>
      </c>
      <c r="O25" s="25">
        <v>35.966000000000001</v>
      </c>
      <c r="P25" s="23">
        <v>26.256</v>
      </c>
      <c r="Q25" s="23">
        <v>16.14</v>
      </c>
      <c r="R25" s="26">
        <v>5.4930000000000003</v>
      </c>
      <c r="S25" s="27">
        <f t="shared" si="0"/>
        <v>90.179000000000002</v>
      </c>
      <c r="T25" s="27">
        <f t="shared" si="1"/>
        <v>172.77300000000002</v>
      </c>
      <c r="U25" s="15">
        <f t="shared" si="2"/>
        <v>262.952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x14ac:dyDescent="0.2">
      <c r="A26" s="81">
        <v>20</v>
      </c>
      <c r="B26" s="16" t="s">
        <v>22</v>
      </c>
      <c r="C26" s="17">
        <v>1986</v>
      </c>
      <c r="D26" s="17">
        <v>5</v>
      </c>
      <c r="E26" s="17" t="s">
        <v>11</v>
      </c>
      <c r="F26" s="29">
        <v>4566.6499999999996</v>
      </c>
      <c r="G26" s="19">
        <v>0</v>
      </c>
      <c r="H26" s="20">
        <v>402.2</v>
      </c>
      <c r="I26" s="21">
        <v>20.826000000000001</v>
      </c>
      <c r="J26" s="22">
        <v>77.382999999999996</v>
      </c>
      <c r="K26" s="23">
        <v>113.756</v>
      </c>
      <c r="L26" s="23">
        <v>134.34100000000001</v>
      </c>
      <c r="M26" s="24">
        <v>165.154</v>
      </c>
      <c r="N26" s="25">
        <v>166.273</v>
      </c>
      <c r="O26" s="25">
        <v>146.08600000000001</v>
      </c>
      <c r="P26" s="23">
        <v>120.378</v>
      </c>
      <c r="Q26" s="23">
        <v>74.459999999999994</v>
      </c>
      <c r="R26" s="26">
        <v>28.92</v>
      </c>
      <c r="S26" s="27">
        <f t="shared" si="0"/>
        <v>346.30600000000004</v>
      </c>
      <c r="T26" s="27">
        <f t="shared" si="1"/>
        <v>701.27100000000007</v>
      </c>
      <c r="U26" s="15">
        <f t="shared" si="2"/>
        <v>1047.5770000000002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x14ac:dyDescent="0.2">
      <c r="A27" s="81">
        <v>21</v>
      </c>
      <c r="B27" s="16" t="s">
        <v>23</v>
      </c>
      <c r="C27" s="17">
        <v>1984</v>
      </c>
      <c r="D27" s="17">
        <v>5</v>
      </c>
      <c r="E27" s="17" t="s">
        <v>11</v>
      </c>
      <c r="F27" s="29">
        <v>4332.63</v>
      </c>
      <c r="G27" s="19">
        <v>256</v>
      </c>
      <c r="H27" s="20">
        <v>338.2</v>
      </c>
      <c r="I27" s="21">
        <v>17.568000000000001</v>
      </c>
      <c r="J27" s="22">
        <v>64.822999999999993</v>
      </c>
      <c r="K27" s="23">
        <v>99.856999999999999</v>
      </c>
      <c r="L27" s="23">
        <v>118.462</v>
      </c>
      <c r="M27" s="24">
        <v>144.52600000000001</v>
      </c>
      <c r="N27" s="25">
        <v>144.53399999999999</v>
      </c>
      <c r="O27" s="25">
        <v>128.06100000000001</v>
      </c>
      <c r="P27" s="23">
        <v>105.66</v>
      </c>
      <c r="Q27" s="23">
        <v>64.438000000000002</v>
      </c>
      <c r="R27" s="26">
        <v>25.12</v>
      </c>
      <c r="S27" s="27">
        <f t="shared" si="0"/>
        <v>300.70999999999998</v>
      </c>
      <c r="T27" s="27">
        <f t="shared" si="1"/>
        <v>612.33899999999994</v>
      </c>
      <c r="U27" s="15">
        <f t="shared" si="2"/>
        <v>913.04899999999998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x14ac:dyDescent="0.2">
      <c r="A28" s="81">
        <v>22</v>
      </c>
      <c r="B28" s="16" t="s">
        <v>24</v>
      </c>
      <c r="C28" s="17">
        <v>1984</v>
      </c>
      <c r="D28" s="17">
        <v>5</v>
      </c>
      <c r="E28" s="17" t="s">
        <v>11</v>
      </c>
      <c r="F28" s="29">
        <v>3051.3</v>
      </c>
      <c r="G28" s="19">
        <v>116.8</v>
      </c>
      <c r="H28" s="20">
        <v>311.5</v>
      </c>
      <c r="I28" s="21">
        <v>10.103</v>
      </c>
      <c r="J28" s="22">
        <v>43.079000000000001</v>
      </c>
      <c r="K28" s="23">
        <v>64.066999999999993</v>
      </c>
      <c r="L28" s="23">
        <v>76.135000000000005</v>
      </c>
      <c r="M28" s="24">
        <v>94.638000000000005</v>
      </c>
      <c r="N28" s="25">
        <v>94.957999999999998</v>
      </c>
      <c r="O28" s="25">
        <v>84.298000000000002</v>
      </c>
      <c r="P28" s="23">
        <v>70.722999999999999</v>
      </c>
      <c r="Q28" s="23">
        <v>44.362000000000002</v>
      </c>
      <c r="R28" s="26">
        <v>17.28</v>
      </c>
      <c r="S28" s="27">
        <f t="shared" si="0"/>
        <v>193.38400000000001</v>
      </c>
      <c r="T28" s="27">
        <f t="shared" si="1"/>
        <v>406.25900000000001</v>
      </c>
      <c r="U28" s="15">
        <f t="shared" si="2"/>
        <v>599.64300000000003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x14ac:dyDescent="0.2">
      <c r="A29" s="81">
        <v>23</v>
      </c>
      <c r="B29" s="16" t="s">
        <v>25</v>
      </c>
      <c r="C29" s="17">
        <v>1996</v>
      </c>
      <c r="D29" s="17">
        <v>5</v>
      </c>
      <c r="E29" s="17" t="s">
        <v>11</v>
      </c>
      <c r="F29" s="18">
        <v>1876.1</v>
      </c>
      <c r="G29" s="19">
        <v>68.8</v>
      </c>
      <c r="H29" s="20">
        <v>165.6</v>
      </c>
      <c r="I29" s="21">
        <v>6.8959999999999999</v>
      </c>
      <c r="J29" s="22">
        <v>26.966000000000001</v>
      </c>
      <c r="K29" s="23">
        <v>40.700000000000003</v>
      </c>
      <c r="L29" s="23">
        <v>48.524999999999999</v>
      </c>
      <c r="M29" s="24">
        <v>59.332999999999998</v>
      </c>
      <c r="N29" s="25">
        <v>59.805</v>
      </c>
      <c r="O29" s="25">
        <v>51.531999999999996</v>
      </c>
      <c r="P29" s="23">
        <v>41.923999999999999</v>
      </c>
      <c r="Q29" s="23">
        <v>25.469000000000001</v>
      </c>
      <c r="R29" s="26">
        <v>9.77</v>
      </c>
      <c r="S29" s="27">
        <f t="shared" si="0"/>
        <v>123.08700000000002</v>
      </c>
      <c r="T29" s="27">
        <f t="shared" si="1"/>
        <v>247.83300000000003</v>
      </c>
      <c r="U29" s="15">
        <f t="shared" si="2"/>
        <v>370.92000000000007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x14ac:dyDescent="0.2">
      <c r="A30" s="81">
        <v>24</v>
      </c>
      <c r="B30" s="16" t="s">
        <v>26</v>
      </c>
      <c r="C30" s="17">
        <v>1996</v>
      </c>
      <c r="D30" s="17">
        <v>5</v>
      </c>
      <c r="E30" s="17" t="s">
        <v>11</v>
      </c>
      <c r="F30" s="18">
        <v>1950.5</v>
      </c>
      <c r="G30" s="19">
        <v>0</v>
      </c>
      <c r="H30" s="32">
        <v>117.49</v>
      </c>
      <c r="I30" s="21">
        <v>3.8010000000000002</v>
      </c>
      <c r="J30" s="22">
        <v>17.893999999999998</v>
      </c>
      <c r="K30" s="23">
        <v>27.102</v>
      </c>
      <c r="L30" s="23">
        <v>32.898000000000003</v>
      </c>
      <c r="M30" s="24">
        <v>41.238999999999997</v>
      </c>
      <c r="N30" s="25">
        <v>41.046999999999997</v>
      </c>
      <c r="O30" s="25">
        <v>35.515000000000001</v>
      </c>
      <c r="P30" s="23">
        <v>28.353999999999999</v>
      </c>
      <c r="Q30" s="23">
        <v>17.315000000000001</v>
      </c>
      <c r="R30" s="26">
        <v>6.4889999999999999</v>
      </c>
      <c r="S30" s="27">
        <f t="shared" si="0"/>
        <v>81.694999999999993</v>
      </c>
      <c r="T30" s="27">
        <f t="shared" si="1"/>
        <v>169.959</v>
      </c>
      <c r="U30" s="15">
        <f t="shared" si="2"/>
        <v>251.654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x14ac:dyDescent="0.2">
      <c r="A31" s="81">
        <v>25</v>
      </c>
      <c r="B31" s="16" t="s">
        <v>88</v>
      </c>
      <c r="C31" s="17">
        <v>1989</v>
      </c>
      <c r="D31" s="17">
        <v>5</v>
      </c>
      <c r="E31" s="17" t="s">
        <v>27</v>
      </c>
      <c r="F31" s="18">
        <v>2604</v>
      </c>
      <c r="G31" s="19">
        <v>1029.5</v>
      </c>
      <c r="H31" s="32">
        <v>255.6</v>
      </c>
      <c r="I31" s="98">
        <v>9.5839999999999996</v>
      </c>
      <c r="J31" s="99">
        <v>48.759</v>
      </c>
      <c r="K31" s="100">
        <v>74.441999999999993</v>
      </c>
      <c r="L31" s="100">
        <v>88.042000000000002</v>
      </c>
      <c r="M31" s="101">
        <v>108.14700000000001</v>
      </c>
      <c r="N31" s="102">
        <v>108.898</v>
      </c>
      <c r="O31" s="102">
        <v>94.616</v>
      </c>
      <c r="P31" s="23">
        <v>77.831000000000003</v>
      </c>
      <c r="Q31" s="23">
        <v>46.695999999999998</v>
      </c>
      <c r="R31" s="26">
        <v>18.213000000000001</v>
      </c>
      <c r="S31" s="27"/>
      <c r="T31" s="27">
        <f>P31+Q31+R31</f>
        <v>142.74</v>
      </c>
      <c r="U31" s="15">
        <f>T31</f>
        <v>142.74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</row>
    <row r="32" spans="1:251" x14ac:dyDescent="0.2">
      <c r="A32" s="81">
        <v>26</v>
      </c>
      <c r="B32" s="16" t="s">
        <v>28</v>
      </c>
      <c r="C32" s="17">
        <v>1988</v>
      </c>
      <c r="D32" s="17">
        <v>5</v>
      </c>
      <c r="E32" s="17" t="s">
        <v>27</v>
      </c>
      <c r="F32" s="29">
        <v>2681.35</v>
      </c>
      <c r="G32" s="19">
        <v>534.9</v>
      </c>
      <c r="H32" s="20">
        <v>260.3</v>
      </c>
      <c r="I32" s="21">
        <v>10.491</v>
      </c>
      <c r="J32" s="22">
        <v>41.423999999999999</v>
      </c>
      <c r="K32" s="23">
        <v>61.628999999999998</v>
      </c>
      <c r="L32" s="23">
        <v>73.194999999999993</v>
      </c>
      <c r="M32" s="24">
        <v>90.46</v>
      </c>
      <c r="N32" s="25">
        <v>91.102999999999994</v>
      </c>
      <c r="O32" s="25">
        <v>78.503</v>
      </c>
      <c r="P32" s="23">
        <v>65.376000000000005</v>
      </c>
      <c r="Q32" s="23">
        <v>38.429000000000002</v>
      </c>
      <c r="R32" s="26">
        <v>15.1</v>
      </c>
      <c r="S32" s="27">
        <f t="shared" si="0"/>
        <v>186.73899999999998</v>
      </c>
      <c r="T32" s="27">
        <f t="shared" si="1"/>
        <v>378.971</v>
      </c>
      <c r="U32" s="15">
        <f t="shared" si="2"/>
        <v>565.71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22.5" x14ac:dyDescent="0.2">
      <c r="A33" s="81">
        <v>27</v>
      </c>
      <c r="B33" s="85" t="s">
        <v>29</v>
      </c>
      <c r="C33" s="17">
        <v>1995</v>
      </c>
      <c r="D33" s="17">
        <v>5</v>
      </c>
      <c r="E33" s="17" t="s">
        <v>11</v>
      </c>
      <c r="F33" s="29">
        <v>2996.7</v>
      </c>
      <c r="G33" s="19">
        <v>431.4</v>
      </c>
      <c r="H33" s="20">
        <v>280.2</v>
      </c>
      <c r="I33" s="21">
        <v>10.378</v>
      </c>
      <c r="J33" s="22">
        <v>43.18</v>
      </c>
      <c r="K33" s="23">
        <v>65.138000000000005</v>
      </c>
      <c r="L33" s="23">
        <v>76.269000000000005</v>
      </c>
      <c r="M33" s="24">
        <v>93.597999999999999</v>
      </c>
      <c r="N33" s="25">
        <v>94.817999999999998</v>
      </c>
      <c r="O33" s="25">
        <v>81.864999999999995</v>
      </c>
      <c r="P33" s="23">
        <v>65.608999999999995</v>
      </c>
      <c r="Q33" s="23">
        <v>38.970999999999997</v>
      </c>
      <c r="R33" s="26">
        <v>13.96</v>
      </c>
      <c r="S33" s="27">
        <f t="shared" si="0"/>
        <v>194.965</v>
      </c>
      <c r="T33" s="27">
        <f>M33+N33+O33+P33+Q33+R33</f>
        <v>388.82099999999997</v>
      </c>
      <c r="U33" s="15">
        <f t="shared" si="2"/>
        <v>583.78599999999994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x14ac:dyDescent="0.2">
      <c r="A34" s="81">
        <v>28</v>
      </c>
      <c r="B34" s="16" t="s">
        <v>30</v>
      </c>
      <c r="C34" s="17">
        <v>1971</v>
      </c>
      <c r="D34" s="17">
        <v>2</v>
      </c>
      <c r="E34" s="17" t="s">
        <v>12</v>
      </c>
      <c r="F34" s="18">
        <v>485.2</v>
      </c>
      <c r="G34" s="19">
        <v>0</v>
      </c>
      <c r="H34" s="20">
        <v>37.299999999999997</v>
      </c>
      <c r="I34" s="21">
        <v>3.1269999999999998</v>
      </c>
      <c r="J34" s="22">
        <v>12.215</v>
      </c>
      <c r="K34" s="23">
        <v>17.242999999999999</v>
      </c>
      <c r="L34" s="23">
        <v>20.542000000000002</v>
      </c>
      <c r="M34" s="24">
        <v>25.216000000000001</v>
      </c>
      <c r="N34" s="25">
        <v>25.364000000000001</v>
      </c>
      <c r="O34" s="25">
        <v>22.478999999999999</v>
      </c>
      <c r="P34" s="23">
        <v>18.530999999999999</v>
      </c>
      <c r="Q34" s="23">
        <v>11.329000000000001</v>
      </c>
      <c r="R34" s="26">
        <v>4.3499999999999996</v>
      </c>
      <c r="S34" s="27">
        <f t="shared" si="0"/>
        <v>53.126999999999995</v>
      </c>
      <c r="T34" s="27">
        <f>M34+N34+O34+P34+Q34+R34</f>
        <v>107.26900000000001</v>
      </c>
      <c r="U34" s="15">
        <f t="shared" si="2"/>
        <v>160.39600000000002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x14ac:dyDescent="0.2">
      <c r="A35" s="81">
        <v>29</v>
      </c>
      <c r="B35" s="16" t="s">
        <v>31</v>
      </c>
      <c r="C35" s="17">
        <v>1995</v>
      </c>
      <c r="D35" s="17">
        <v>5</v>
      </c>
      <c r="E35" s="17" t="s">
        <v>11</v>
      </c>
      <c r="F35" s="18">
        <v>1932.5</v>
      </c>
      <c r="G35" s="19">
        <v>0</v>
      </c>
      <c r="H35" s="20">
        <v>143.19999999999999</v>
      </c>
      <c r="I35" s="21">
        <v>6.51</v>
      </c>
      <c r="J35" s="22">
        <v>28.948</v>
      </c>
      <c r="K35" s="23">
        <v>44.063000000000002</v>
      </c>
      <c r="L35" s="23">
        <v>50.783000000000001</v>
      </c>
      <c r="M35" s="24">
        <v>62.033999999999999</v>
      </c>
      <c r="N35" s="25">
        <v>60.822000000000003</v>
      </c>
      <c r="O35" s="25">
        <v>53.512</v>
      </c>
      <c r="P35" s="23">
        <v>41.575000000000003</v>
      </c>
      <c r="Q35" s="23">
        <v>26.42</v>
      </c>
      <c r="R35" s="26">
        <v>9.07</v>
      </c>
      <c r="S35" s="27">
        <f t="shared" si="0"/>
        <v>130.304</v>
      </c>
      <c r="T35" s="27">
        <f>M35+N35+O35+P35+Q35+R35</f>
        <v>253.43299999999999</v>
      </c>
      <c r="U35" s="15">
        <f t="shared" si="2"/>
        <v>383.73699999999997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x14ac:dyDescent="0.2">
      <c r="A36" s="81">
        <v>30</v>
      </c>
      <c r="B36" s="16" t="s">
        <v>32</v>
      </c>
      <c r="C36" s="17">
        <v>1997</v>
      </c>
      <c r="D36" s="17">
        <v>5</v>
      </c>
      <c r="E36" s="17" t="s">
        <v>11</v>
      </c>
      <c r="F36" s="33">
        <v>1115.8</v>
      </c>
      <c r="G36" s="19">
        <v>516.79999999999995</v>
      </c>
      <c r="H36" s="34">
        <v>110.43</v>
      </c>
      <c r="I36" s="21">
        <v>5.758</v>
      </c>
      <c r="J36" s="22">
        <v>22.806000000000001</v>
      </c>
      <c r="K36" s="23">
        <v>36.286000000000001</v>
      </c>
      <c r="L36" s="23">
        <v>42.917000000000002</v>
      </c>
      <c r="M36" s="24">
        <v>51.548999999999999</v>
      </c>
      <c r="N36" s="25">
        <v>52.329000000000001</v>
      </c>
      <c r="O36" s="25">
        <v>46.616</v>
      </c>
      <c r="P36" s="23">
        <v>35.158999999999999</v>
      </c>
      <c r="Q36" s="23">
        <v>21.2</v>
      </c>
      <c r="R36" s="26">
        <v>7.3</v>
      </c>
      <c r="S36" s="27">
        <f t="shared" si="0"/>
        <v>107.767</v>
      </c>
      <c r="T36" s="27">
        <f t="shared" si="1"/>
        <v>214.15299999999999</v>
      </c>
      <c r="U36" s="15">
        <f t="shared" si="2"/>
        <v>321.91999999999996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x14ac:dyDescent="0.2">
      <c r="A37" s="81">
        <v>31</v>
      </c>
      <c r="B37" s="16" t="s">
        <v>33</v>
      </c>
      <c r="C37" s="17">
        <v>1991</v>
      </c>
      <c r="D37" s="17">
        <v>5</v>
      </c>
      <c r="E37" s="17" t="s">
        <v>11</v>
      </c>
      <c r="F37" s="18">
        <v>6253.3</v>
      </c>
      <c r="G37" s="19">
        <v>68.5</v>
      </c>
      <c r="H37" s="20">
        <v>490.2</v>
      </c>
      <c r="I37" s="21">
        <v>27.129000000000001</v>
      </c>
      <c r="J37" s="22">
        <v>87.917000000000002</v>
      </c>
      <c r="K37" s="23">
        <v>120.66800000000001</v>
      </c>
      <c r="L37" s="23">
        <v>139.56</v>
      </c>
      <c r="M37" s="24">
        <v>162.995</v>
      </c>
      <c r="N37" s="25">
        <v>176.76599999999999</v>
      </c>
      <c r="O37" s="25">
        <v>145.65700000000001</v>
      </c>
      <c r="P37" s="23">
        <v>114.31399999999999</v>
      </c>
      <c r="Q37" s="23">
        <v>70.599999999999994</v>
      </c>
      <c r="R37" s="26">
        <v>24.93</v>
      </c>
      <c r="S37" s="27">
        <f t="shared" si="0"/>
        <v>375.274</v>
      </c>
      <c r="T37" s="27">
        <f t="shared" si="1"/>
        <v>695.26199999999994</v>
      </c>
      <c r="U37" s="15">
        <f t="shared" si="2"/>
        <v>1070.5360000000001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x14ac:dyDescent="0.2">
      <c r="A38" s="81">
        <v>32</v>
      </c>
      <c r="B38" s="16" t="s">
        <v>81</v>
      </c>
      <c r="C38" s="17">
        <v>1993</v>
      </c>
      <c r="D38" s="17">
        <v>5</v>
      </c>
      <c r="E38" s="37" t="s">
        <v>11</v>
      </c>
      <c r="F38" s="18">
        <v>2851.4</v>
      </c>
      <c r="G38" s="19">
        <v>661.5</v>
      </c>
      <c r="H38" s="20">
        <v>275.3</v>
      </c>
      <c r="I38" s="98">
        <v>10.654999999999999</v>
      </c>
      <c r="J38" s="99">
        <v>36.465000000000003</v>
      </c>
      <c r="K38" s="100">
        <v>59.77</v>
      </c>
      <c r="L38" s="100">
        <v>69.838999999999999</v>
      </c>
      <c r="M38" s="101">
        <v>83.388999999999996</v>
      </c>
      <c r="N38" s="102">
        <v>83.555999999999997</v>
      </c>
      <c r="O38" s="25">
        <v>74.102999999999994</v>
      </c>
      <c r="P38" s="23">
        <v>55.500999999999998</v>
      </c>
      <c r="Q38" s="23">
        <v>34.85</v>
      </c>
      <c r="R38" s="26">
        <v>12.03</v>
      </c>
      <c r="S38" s="27"/>
      <c r="T38" s="27">
        <f>O38+P38+Q38+R38</f>
        <v>176.48399999999998</v>
      </c>
      <c r="U38" s="15">
        <f t="shared" ref="U38" si="7">S38+T38</f>
        <v>176.48399999999998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</row>
    <row r="39" spans="1:251" x14ac:dyDescent="0.2">
      <c r="A39" s="81">
        <v>33</v>
      </c>
      <c r="B39" s="16" t="s">
        <v>34</v>
      </c>
      <c r="C39" s="37">
        <v>1993</v>
      </c>
      <c r="D39" s="37">
        <v>5</v>
      </c>
      <c r="E39" s="37" t="s">
        <v>35</v>
      </c>
      <c r="F39" s="35">
        <v>2901.05</v>
      </c>
      <c r="G39" s="30">
        <v>823.7</v>
      </c>
      <c r="H39" s="36">
        <v>275.39999999999998</v>
      </c>
      <c r="I39" s="21">
        <v>9.6219999999999999</v>
      </c>
      <c r="J39" s="22">
        <v>37.921999999999997</v>
      </c>
      <c r="K39" s="23">
        <v>58.100999999999999</v>
      </c>
      <c r="L39" s="23">
        <v>68.144000000000005</v>
      </c>
      <c r="M39" s="24">
        <v>81.680000000000007</v>
      </c>
      <c r="N39" s="25">
        <v>80.305000000000007</v>
      </c>
      <c r="O39" s="25">
        <v>72.695999999999998</v>
      </c>
      <c r="P39" s="23">
        <v>53.71</v>
      </c>
      <c r="Q39" s="23">
        <v>33.979999999999997</v>
      </c>
      <c r="R39" s="26">
        <v>11.74</v>
      </c>
      <c r="S39" s="27">
        <f t="shared" si="0"/>
        <v>173.78899999999999</v>
      </c>
      <c r="T39" s="27">
        <f t="shared" si="1"/>
        <v>334.11100000000005</v>
      </c>
      <c r="U39" s="15">
        <f t="shared" si="2"/>
        <v>507.90000000000003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24" x14ac:dyDescent="0.2">
      <c r="A40" s="81">
        <v>34</v>
      </c>
      <c r="B40" s="38" t="s">
        <v>36</v>
      </c>
      <c r="C40" s="17">
        <v>1978</v>
      </c>
      <c r="D40" s="17">
        <v>3</v>
      </c>
      <c r="E40" s="17" t="s">
        <v>12</v>
      </c>
      <c r="F40" s="18">
        <v>1073.6199999999999</v>
      </c>
      <c r="G40" s="19">
        <v>0</v>
      </c>
      <c r="H40" s="39">
        <v>78.2</v>
      </c>
      <c r="I40" s="21">
        <v>2.9809999999999999</v>
      </c>
      <c r="J40" s="25">
        <v>16.152999999999999</v>
      </c>
      <c r="K40" s="23">
        <v>17.242999999999999</v>
      </c>
      <c r="L40" s="23">
        <v>30.257999999999999</v>
      </c>
      <c r="M40" s="24">
        <v>42.064999999999998</v>
      </c>
      <c r="N40" s="25">
        <v>40.356999999999999</v>
      </c>
      <c r="O40" s="25">
        <v>34.865000000000002</v>
      </c>
      <c r="P40" s="23">
        <v>30.771999999999998</v>
      </c>
      <c r="Q40" s="23">
        <v>23.97</v>
      </c>
      <c r="R40" s="26">
        <v>9.0399999999999991</v>
      </c>
      <c r="S40" s="27">
        <f t="shared" si="0"/>
        <v>66.634999999999991</v>
      </c>
      <c r="T40" s="27">
        <f t="shared" si="1"/>
        <v>181.06899999999999</v>
      </c>
      <c r="U40" s="15">
        <f t="shared" si="2"/>
        <v>247.70399999999998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x14ac:dyDescent="0.2">
      <c r="A41" s="81">
        <v>35</v>
      </c>
      <c r="B41" s="16" t="s">
        <v>37</v>
      </c>
      <c r="C41" s="17">
        <v>1970</v>
      </c>
      <c r="D41" s="17">
        <v>2</v>
      </c>
      <c r="E41" s="17" t="s">
        <v>12</v>
      </c>
      <c r="F41" s="18">
        <v>458</v>
      </c>
      <c r="G41" s="30">
        <v>27.4</v>
      </c>
      <c r="H41" s="32">
        <v>39.299999999999997</v>
      </c>
      <c r="I41" s="21">
        <v>1.669</v>
      </c>
      <c r="J41" s="22">
        <v>7.4390000000000001</v>
      </c>
      <c r="K41" s="23">
        <v>10.416</v>
      </c>
      <c r="L41" s="23">
        <v>12.679</v>
      </c>
      <c r="M41" s="24">
        <v>14.845000000000001</v>
      </c>
      <c r="N41" s="25">
        <v>15.243</v>
      </c>
      <c r="O41" s="25">
        <v>13.752000000000001</v>
      </c>
      <c r="P41" s="23">
        <v>11.116</v>
      </c>
      <c r="Q41" s="23">
        <v>6.8680000000000003</v>
      </c>
      <c r="R41" s="26">
        <v>2.6</v>
      </c>
      <c r="S41" s="27">
        <f t="shared" ref="S41:S59" si="8">I41+J41+K41+L41</f>
        <v>32.203000000000003</v>
      </c>
      <c r="T41" s="27">
        <f t="shared" ref="T41:T59" si="9">M41+N41+O41+P41+Q41+R41</f>
        <v>64.424000000000007</v>
      </c>
      <c r="U41" s="15">
        <f>S41+T41</f>
        <v>96.62700000000001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x14ac:dyDescent="0.2">
      <c r="A42" s="81">
        <v>36</v>
      </c>
      <c r="B42" s="16" t="s">
        <v>38</v>
      </c>
      <c r="C42" s="17">
        <v>1970</v>
      </c>
      <c r="D42" s="17">
        <v>2</v>
      </c>
      <c r="E42" s="17" t="s">
        <v>12</v>
      </c>
      <c r="F42" s="18">
        <v>382.8</v>
      </c>
      <c r="G42" s="19">
        <v>103.9</v>
      </c>
      <c r="H42" s="36">
        <v>39.4</v>
      </c>
      <c r="I42" s="21">
        <v>2.5670000000000002</v>
      </c>
      <c r="J42" s="22">
        <v>8.0960000000000001</v>
      </c>
      <c r="K42" s="23">
        <v>11.763</v>
      </c>
      <c r="L42" s="23">
        <v>14.097</v>
      </c>
      <c r="M42" s="24">
        <v>17.035</v>
      </c>
      <c r="N42" s="25">
        <v>17.678999999999998</v>
      </c>
      <c r="O42" s="25">
        <v>15.683</v>
      </c>
      <c r="P42" s="23">
        <v>12.643000000000001</v>
      </c>
      <c r="Q42" s="23">
        <v>7.7080000000000002</v>
      </c>
      <c r="R42" s="26">
        <v>2.9220000000000002</v>
      </c>
      <c r="S42" s="27">
        <f t="shared" si="8"/>
        <v>36.523000000000003</v>
      </c>
      <c r="T42" s="27">
        <f t="shared" si="9"/>
        <v>73.67</v>
      </c>
      <c r="U42" s="15">
        <f t="shared" ref="U42:U59" si="10">S42+T42</f>
        <v>110.19300000000001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x14ac:dyDescent="0.2">
      <c r="A43" s="81">
        <v>37</v>
      </c>
      <c r="B43" s="16" t="s">
        <v>39</v>
      </c>
      <c r="C43" s="17">
        <v>1968</v>
      </c>
      <c r="D43" s="17">
        <v>2</v>
      </c>
      <c r="E43" s="17" t="s">
        <v>12</v>
      </c>
      <c r="F43" s="29">
        <v>486.1</v>
      </c>
      <c r="G43" s="19">
        <v>0</v>
      </c>
      <c r="H43" s="32">
        <v>39.1</v>
      </c>
      <c r="I43" s="21">
        <v>1.6359999999999999</v>
      </c>
      <c r="J43" s="22">
        <v>7.5780000000000003</v>
      </c>
      <c r="K43" s="23">
        <v>11.509</v>
      </c>
      <c r="L43" s="23">
        <v>13.677</v>
      </c>
      <c r="M43" s="24">
        <v>16.533999999999999</v>
      </c>
      <c r="N43" s="25">
        <v>16.893999999999998</v>
      </c>
      <c r="O43" s="25">
        <v>14.613</v>
      </c>
      <c r="P43" s="23">
        <v>11.643000000000001</v>
      </c>
      <c r="Q43" s="23">
        <v>6.7160000000000002</v>
      </c>
      <c r="R43" s="26">
        <v>2.6080000000000001</v>
      </c>
      <c r="S43" s="27">
        <f t="shared" si="8"/>
        <v>34.4</v>
      </c>
      <c r="T43" s="27">
        <f t="shared" si="9"/>
        <v>69.007999999999996</v>
      </c>
      <c r="U43" s="15">
        <f t="shared" si="10"/>
        <v>103.40799999999999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24" x14ac:dyDescent="0.2">
      <c r="A44" s="81">
        <v>38</v>
      </c>
      <c r="B44" s="38" t="s">
        <v>40</v>
      </c>
      <c r="C44" s="17">
        <v>1970</v>
      </c>
      <c r="D44" s="17">
        <v>2</v>
      </c>
      <c r="E44" s="17" t="s">
        <v>12</v>
      </c>
      <c r="F44" s="29">
        <v>411.1</v>
      </c>
      <c r="G44" s="19">
        <v>75.900000000000006</v>
      </c>
      <c r="H44" s="20">
        <v>39.799999999999997</v>
      </c>
      <c r="I44" s="21">
        <v>1.4390000000000001</v>
      </c>
      <c r="J44" s="22">
        <v>8.4610000000000003</v>
      </c>
      <c r="K44" s="23">
        <v>12.052</v>
      </c>
      <c r="L44" s="23">
        <v>14.68</v>
      </c>
      <c r="M44" s="24">
        <v>18.036999999999999</v>
      </c>
      <c r="N44" s="25">
        <v>18.134</v>
      </c>
      <c r="O44" s="25">
        <v>15.887</v>
      </c>
      <c r="P44" s="23">
        <v>12.869</v>
      </c>
      <c r="Q44" s="23">
        <v>8.0690000000000008</v>
      </c>
      <c r="R44" s="26">
        <v>3.0939999999999999</v>
      </c>
      <c r="S44" s="27">
        <f t="shared" si="8"/>
        <v>36.631999999999998</v>
      </c>
      <c r="T44" s="27">
        <f t="shared" si="9"/>
        <v>76.089999999999989</v>
      </c>
      <c r="U44" s="15">
        <f t="shared" si="10"/>
        <v>112.72199999999998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x14ac:dyDescent="0.2">
      <c r="A45" s="81">
        <v>39</v>
      </c>
      <c r="B45" s="16" t="s">
        <v>41</v>
      </c>
      <c r="C45" s="17">
        <v>2015</v>
      </c>
      <c r="D45" s="17">
        <v>6</v>
      </c>
      <c r="E45" s="17" t="s">
        <v>11</v>
      </c>
      <c r="F45" s="18">
        <v>2037.8</v>
      </c>
      <c r="G45" s="19">
        <v>428.8</v>
      </c>
      <c r="H45" s="20">
        <v>366.6</v>
      </c>
      <c r="I45" s="21">
        <v>8.9250000000000007</v>
      </c>
      <c r="J45" s="22">
        <v>31.119</v>
      </c>
      <c r="K45" s="23">
        <v>52.834000000000003</v>
      </c>
      <c r="L45" s="23">
        <v>65.661000000000001</v>
      </c>
      <c r="M45" s="24">
        <v>80.668999999999997</v>
      </c>
      <c r="N45" s="25">
        <v>75.516999999999996</v>
      </c>
      <c r="O45" s="25">
        <v>66.353999999999999</v>
      </c>
      <c r="P45" s="23">
        <v>51.192999999999998</v>
      </c>
      <c r="Q45" s="23">
        <v>31.312999999999999</v>
      </c>
      <c r="R45" s="26">
        <v>12.462999999999999</v>
      </c>
      <c r="S45" s="27">
        <f t="shared" si="8"/>
        <v>158.53899999999999</v>
      </c>
      <c r="T45" s="27">
        <f>M45+N45+O45+P45+Q45+R45</f>
        <v>317.50899999999996</v>
      </c>
      <c r="U45" s="15">
        <f>S45+T45</f>
        <v>476.04799999999994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x14ac:dyDescent="0.2">
      <c r="A46" s="81">
        <v>40</v>
      </c>
      <c r="B46" s="16" t="s">
        <v>82</v>
      </c>
      <c r="C46" s="17">
        <v>1970</v>
      </c>
      <c r="D46" s="17">
        <v>2</v>
      </c>
      <c r="E46" s="17" t="s">
        <v>12</v>
      </c>
      <c r="F46" s="18">
        <v>928.4</v>
      </c>
      <c r="G46" s="19">
        <v>0</v>
      </c>
      <c r="H46" s="40">
        <v>69.099999999999994</v>
      </c>
      <c r="I46" s="98">
        <v>4.101</v>
      </c>
      <c r="J46" s="99">
        <v>13.007</v>
      </c>
      <c r="K46" s="100">
        <v>17.923999999999999</v>
      </c>
      <c r="L46" s="100">
        <v>21.577000000000002</v>
      </c>
      <c r="M46" s="101">
        <v>26.693999999999999</v>
      </c>
      <c r="N46" s="102">
        <v>29.995999999999999</v>
      </c>
      <c r="O46" s="25">
        <v>25.58</v>
      </c>
      <c r="P46" s="23">
        <v>20.100999999999999</v>
      </c>
      <c r="Q46" s="23">
        <v>11.321</v>
      </c>
      <c r="R46" s="26">
        <v>4.42</v>
      </c>
      <c r="S46" s="27"/>
      <c r="T46" s="27">
        <f>O46+P46+Q46+R46</f>
        <v>61.421999999999997</v>
      </c>
      <c r="U46" s="15">
        <f>S46+T46</f>
        <v>61.421999999999997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</row>
    <row r="47" spans="1:251" x14ac:dyDescent="0.2">
      <c r="A47" s="81">
        <v>41</v>
      </c>
      <c r="B47" s="16" t="s">
        <v>42</v>
      </c>
      <c r="C47" s="17">
        <v>1992</v>
      </c>
      <c r="D47" s="17">
        <v>5</v>
      </c>
      <c r="E47" s="17" t="s">
        <v>11</v>
      </c>
      <c r="F47" s="18">
        <v>1509.4</v>
      </c>
      <c r="G47" s="19">
        <v>0</v>
      </c>
      <c r="H47" s="40">
        <v>126</v>
      </c>
      <c r="I47" s="21">
        <v>2.4209999999999998</v>
      </c>
      <c r="J47" s="22">
        <v>21.437999999999999</v>
      </c>
      <c r="K47" s="23">
        <v>35.459000000000003</v>
      </c>
      <c r="L47" s="23">
        <v>42.514000000000003</v>
      </c>
      <c r="M47" s="24">
        <v>46.604999999999997</v>
      </c>
      <c r="N47" s="25">
        <v>52.357999999999997</v>
      </c>
      <c r="O47" s="25">
        <v>45.75</v>
      </c>
      <c r="P47" s="23">
        <v>37.625</v>
      </c>
      <c r="Q47" s="23">
        <v>23.03</v>
      </c>
      <c r="R47" s="26">
        <v>8.89</v>
      </c>
      <c r="S47" s="27">
        <f t="shared" si="8"/>
        <v>101.83199999999999</v>
      </c>
      <c r="T47" s="27">
        <f t="shared" si="9"/>
        <v>214.25799999999998</v>
      </c>
      <c r="U47" s="15">
        <f t="shared" si="10"/>
        <v>316.08999999999997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x14ac:dyDescent="0.2">
      <c r="A48" s="81">
        <v>42</v>
      </c>
      <c r="B48" s="16" t="s">
        <v>43</v>
      </c>
      <c r="C48" s="17">
        <v>2008</v>
      </c>
      <c r="D48" s="17">
        <v>7</v>
      </c>
      <c r="E48" s="17" t="s">
        <v>12</v>
      </c>
      <c r="F48" s="41">
        <v>1462.16</v>
      </c>
      <c r="G48" s="19">
        <v>0</v>
      </c>
      <c r="H48" s="19">
        <v>253.7</v>
      </c>
      <c r="I48" s="21">
        <v>4.3239999999999998</v>
      </c>
      <c r="J48" s="22">
        <v>16.398</v>
      </c>
      <c r="K48" s="23">
        <v>22.872</v>
      </c>
      <c r="L48" s="23">
        <v>27.907</v>
      </c>
      <c r="M48" s="24">
        <v>35.959000000000003</v>
      </c>
      <c r="N48" s="25">
        <v>36.637999999999998</v>
      </c>
      <c r="O48" s="25">
        <v>30.641999999999999</v>
      </c>
      <c r="P48" s="23">
        <v>21.794</v>
      </c>
      <c r="Q48" s="23">
        <v>14.023</v>
      </c>
      <c r="R48" s="26">
        <v>4.4249999999999998</v>
      </c>
      <c r="S48" s="27">
        <f t="shared" si="8"/>
        <v>71.501000000000005</v>
      </c>
      <c r="T48" s="27">
        <f t="shared" si="9"/>
        <v>143.48100000000002</v>
      </c>
      <c r="U48" s="15">
        <f t="shared" si="10"/>
        <v>214.98200000000003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24" x14ac:dyDescent="0.2">
      <c r="A49" s="81">
        <v>43</v>
      </c>
      <c r="B49" s="38" t="s">
        <v>44</v>
      </c>
      <c r="C49" s="17">
        <v>2005</v>
      </c>
      <c r="D49" s="17">
        <v>9</v>
      </c>
      <c r="E49" s="17" t="s">
        <v>12</v>
      </c>
      <c r="F49" s="29">
        <v>5719.81</v>
      </c>
      <c r="G49" s="19">
        <v>0</v>
      </c>
      <c r="H49" s="20">
        <v>1068.5999999999999</v>
      </c>
      <c r="I49" s="21">
        <v>13.124000000000001</v>
      </c>
      <c r="J49" s="22">
        <v>69.037999999999997</v>
      </c>
      <c r="K49" s="23">
        <v>82</v>
      </c>
      <c r="L49" s="23">
        <v>101.367</v>
      </c>
      <c r="M49" s="24">
        <v>115.045</v>
      </c>
      <c r="N49" s="25">
        <v>117.654</v>
      </c>
      <c r="O49" s="25">
        <v>96.649000000000001</v>
      </c>
      <c r="P49" s="23">
        <v>73.704999999999998</v>
      </c>
      <c r="Q49" s="23">
        <v>55.878</v>
      </c>
      <c r="R49" s="26">
        <v>19.754000000000001</v>
      </c>
      <c r="S49" s="27">
        <f t="shared" si="8"/>
        <v>265.529</v>
      </c>
      <c r="T49" s="27">
        <f>M49+N49+O49+P49+Q49+R49</f>
        <v>478.685</v>
      </c>
      <c r="U49" s="15">
        <f t="shared" si="10"/>
        <v>744.21399999999994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x14ac:dyDescent="0.2">
      <c r="A50" s="81">
        <v>44</v>
      </c>
      <c r="B50" s="16" t="s">
        <v>45</v>
      </c>
      <c r="C50" s="17">
        <v>2000</v>
      </c>
      <c r="D50" s="17">
        <v>9</v>
      </c>
      <c r="E50" s="17" t="s">
        <v>11</v>
      </c>
      <c r="F50" s="29">
        <v>3806</v>
      </c>
      <c r="G50" s="19">
        <v>0</v>
      </c>
      <c r="H50" s="20">
        <v>874.1</v>
      </c>
      <c r="I50" s="21">
        <v>12.239000000000001</v>
      </c>
      <c r="J50" s="22">
        <v>52.177999999999997</v>
      </c>
      <c r="K50" s="23">
        <v>69.972999999999999</v>
      </c>
      <c r="L50" s="23">
        <v>82.665999999999997</v>
      </c>
      <c r="M50" s="24">
        <v>100.79</v>
      </c>
      <c r="N50" s="25">
        <v>101.8</v>
      </c>
      <c r="O50" s="25">
        <v>86.061999999999998</v>
      </c>
      <c r="P50" s="23">
        <v>64.512</v>
      </c>
      <c r="Q50" s="23">
        <v>43.859000000000002</v>
      </c>
      <c r="R50" s="26">
        <v>14.65</v>
      </c>
      <c r="S50" s="27">
        <f t="shared" si="8"/>
        <v>217.05599999999998</v>
      </c>
      <c r="T50" s="27">
        <f t="shared" si="9"/>
        <v>411.67299999999994</v>
      </c>
      <c r="U50" s="15">
        <f t="shared" si="10"/>
        <v>628.72899999999993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x14ac:dyDescent="0.2">
      <c r="A51" s="81">
        <v>45</v>
      </c>
      <c r="B51" s="16" t="s">
        <v>46</v>
      </c>
      <c r="C51" s="17">
        <v>1985</v>
      </c>
      <c r="D51" s="17">
        <v>5</v>
      </c>
      <c r="E51" s="17" t="s">
        <v>11</v>
      </c>
      <c r="F51" s="18">
        <v>2991.38</v>
      </c>
      <c r="G51" s="19">
        <v>190.3</v>
      </c>
      <c r="H51" s="20">
        <v>284.39999999999998</v>
      </c>
      <c r="I51" s="21">
        <v>12.956</v>
      </c>
      <c r="J51" s="22">
        <v>49.518999999999998</v>
      </c>
      <c r="K51" s="23">
        <v>76.308999999999997</v>
      </c>
      <c r="L51" s="23">
        <v>89.204999999999998</v>
      </c>
      <c r="M51" s="24">
        <v>107.59099999999999</v>
      </c>
      <c r="N51" s="25">
        <v>104.26</v>
      </c>
      <c r="O51" s="25">
        <v>94.197999999999993</v>
      </c>
      <c r="P51" s="23">
        <v>71.311000000000007</v>
      </c>
      <c r="Q51" s="23">
        <v>43.63</v>
      </c>
      <c r="R51" s="26">
        <v>15.51</v>
      </c>
      <c r="S51" s="27">
        <f t="shared" si="8"/>
        <v>227.98899999999998</v>
      </c>
      <c r="T51" s="27">
        <f t="shared" si="9"/>
        <v>436.5</v>
      </c>
      <c r="U51" s="15">
        <f t="shared" si="10"/>
        <v>664.48900000000003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x14ac:dyDescent="0.2">
      <c r="A52" s="81">
        <v>46</v>
      </c>
      <c r="B52" s="16" t="s">
        <v>47</v>
      </c>
      <c r="C52" s="17">
        <v>2000</v>
      </c>
      <c r="D52" s="42">
        <v>0.83333333333333337</v>
      </c>
      <c r="E52" s="17" t="s">
        <v>12</v>
      </c>
      <c r="F52" s="29">
        <v>2579.8000000000002</v>
      </c>
      <c r="G52" s="19">
        <v>0</v>
      </c>
      <c r="H52" s="20">
        <v>410.42</v>
      </c>
      <c r="I52" s="21">
        <v>7.57</v>
      </c>
      <c r="J52" s="22">
        <v>17.98</v>
      </c>
      <c r="K52" s="23">
        <v>36.771000000000001</v>
      </c>
      <c r="L52" s="23">
        <v>37.18</v>
      </c>
      <c r="M52" s="24">
        <v>42.48</v>
      </c>
      <c r="N52" s="25">
        <v>56.36</v>
      </c>
      <c r="O52" s="25">
        <v>48.38</v>
      </c>
      <c r="P52" s="23">
        <v>39.39</v>
      </c>
      <c r="Q52" s="23">
        <v>26.84</v>
      </c>
      <c r="R52" s="26">
        <v>8.23</v>
      </c>
      <c r="S52" s="27">
        <f t="shared" si="8"/>
        <v>99.501000000000005</v>
      </c>
      <c r="T52" s="27">
        <f>M52+N52+O52+P52+Q52+R52</f>
        <v>221.68</v>
      </c>
      <c r="U52" s="15">
        <f>S52+T52</f>
        <v>321.18100000000004</v>
      </c>
      <c r="V52" s="129"/>
      <c r="W52" s="130"/>
      <c r="X52" s="130"/>
      <c r="Y52" s="130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x14ac:dyDescent="0.2">
      <c r="A53" s="81">
        <v>47</v>
      </c>
      <c r="B53" s="16" t="s">
        <v>48</v>
      </c>
      <c r="C53" s="17">
        <v>2001</v>
      </c>
      <c r="D53" s="42">
        <v>0.83333333333333337</v>
      </c>
      <c r="E53" s="17" t="s">
        <v>12</v>
      </c>
      <c r="F53" s="29">
        <v>4048.6</v>
      </c>
      <c r="G53" s="19">
        <v>0</v>
      </c>
      <c r="H53" s="20">
        <v>730.28</v>
      </c>
      <c r="I53" s="21">
        <v>11.41</v>
      </c>
      <c r="J53" s="22">
        <v>31.3</v>
      </c>
      <c r="K53" s="23">
        <v>44.8</v>
      </c>
      <c r="L53" s="23">
        <v>52.335999999999999</v>
      </c>
      <c r="M53" s="24">
        <v>63.9</v>
      </c>
      <c r="N53" s="25">
        <v>65.489999999999995</v>
      </c>
      <c r="O53" s="25">
        <v>56.468000000000004</v>
      </c>
      <c r="P53" s="23">
        <v>47.393999999999998</v>
      </c>
      <c r="Q53" s="23">
        <v>40.909999999999997</v>
      </c>
      <c r="R53" s="26">
        <v>16.600000000000001</v>
      </c>
      <c r="S53" s="27">
        <f t="shared" si="8"/>
        <v>139.846</v>
      </c>
      <c r="T53" s="27">
        <f t="shared" si="9"/>
        <v>290.76200000000006</v>
      </c>
      <c r="U53" s="15">
        <f t="shared" si="10"/>
        <v>430.60800000000006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x14ac:dyDescent="0.2">
      <c r="A54" s="81">
        <v>48</v>
      </c>
      <c r="B54" s="16" t="s">
        <v>87</v>
      </c>
      <c r="C54" s="17">
        <v>1986</v>
      </c>
      <c r="D54" s="106">
        <v>5</v>
      </c>
      <c r="E54" s="17" t="s">
        <v>11</v>
      </c>
      <c r="F54" s="29">
        <v>4556.3</v>
      </c>
      <c r="G54" s="19">
        <v>0</v>
      </c>
      <c r="H54" s="20">
        <v>385.3</v>
      </c>
      <c r="I54" s="98">
        <v>12.593</v>
      </c>
      <c r="J54" s="99">
        <v>50.82</v>
      </c>
      <c r="K54" s="100">
        <v>73.605999999999995</v>
      </c>
      <c r="L54" s="100">
        <v>86.438000000000002</v>
      </c>
      <c r="M54" s="101">
        <v>105.63</v>
      </c>
      <c r="N54" s="102">
        <v>104.746</v>
      </c>
      <c r="O54" s="102">
        <v>92.32</v>
      </c>
      <c r="P54" s="23">
        <v>69.176000000000002</v>
      </c>
      <c r="Q54" s="23">
        <v>42.753</v>
      </c>
      <c r="R54" s="26">
        <v>14.933999999999999</v>
      </c>
      <c r="S54" s="27"/>
      <c r="T54" s="27">
        <f>P54+Q54+R54</f>
        <v>126.863</v>
      </c>
      <c r="U54" s="15">
        <f>T54</f>
        <v>126.863</v>
      </c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</row>
    <row r="55" spans="1:251" x14ac:dyDescent="0.2">
      <c r="A55" s="81">
        <v>49</v>
      </c>
      <c r="B55" s="16" t="s">
        <v>49</v>
      </c>
      <c r="C55" s="17">
        <v>1987</v>
      </c>
      <c r="D55" s="17">
        <v>5</v>
      </c>
      <c r="E55" s="17" t="s">
        <v>11</v>
      </c>
      <c r="F55" s="29">
        <v>4593.3</v>
      </c>
      <c r="G55" s="19">
        <v>0</v>
      </c>
      <c r="H55" s="20">
        <v>389.6</v>
      </c>
      <c r="I55" s="21">
        <v>8.4489999999999998</v>
      </c>
      <c r="J55" s="22">
        <v>64.811999999999998</v>
      </c>
      <c r="K55" s="23">
        <v>96.572000000000003</v>
      </c>
      <c r="L55" s="23">
        <v>111.252</v>
      </c>
      <c r="M55" s="24">
        <v>129.57499999999999</v>
      </c>
      <c r="N55" s="25">
        <v>128.61600000000001</v>
      </c>
      <c r="O55" s="25">
        <v>113.36</v>
      </c>
      <c r="P55" s="23">
        <v>84.605000000000004</v>
      </c>
      <c r="Q55" s="23">
        <v>55.33</v>
      </c>
      <c r="R55" s="26">
        <v>19.95</v>
      </c>
      <c r="S55" s="27">
        <f t="shared" si="8"/>
        <v>281.08499999999998</v>
      </c>
      <c r="T55" s="27">
        <f t="shared" si="9"/>
        <v>531.43600000000004</v>
      </c>
      <c r="U55" s="15">
        <f t="shared" si="10"/>
        <v>812.52099999999996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x14ac:dyDescent="0.2">
      <c r="A56" s="81">
        <v>50</v>
      </c>
      <c r="B56" s="16" t="s">
        <v>50</v>
      </c>
      <c r="C56" s="17">
        <v>1986</v>
      </c>
      <c r="D56" s="17">
        <v>5</v>
      </c>
      <c r="E56" s="17" t="s">
        <v>11</v>
      </c>
      <c r="F56" s="18">
        <v>4541.6899999999996</v>
      </c>
      <c r="G56" s="19">
        <v>80.7</v>
      </c>
      <c r="H56" s="36">
        <v>394.7</v>
      </c>
      <c r="I56" s="21">
        <v>18.510999999999999</v>
      </c>
      <c r="J56" s="22">
        <v>69.120999999999995</v>
      </c>
      <c r="K56" s="23">
        <v>101.029</v>
      </c>
      <c r="L56" s="23">
        <v>117.265</v>
      </c>
      <c r="M56" s="24">
        <v>142.15</v>
      </c>
      <c r="N56" s="25">
        <v>143.084</v>
      </c>
      <c r="O56" s="25">
        <v>122.033</v>
      </c>
      <c r="P56" s="23">
        <v>102.974</v>
      </c>
      <c r="Q56" s="23">
        <v>64.2</v>
      </c>
      <c r="R56" s="26">
        <v>19.440000000000001</v>
      </c>
      <c r="S56" s="27">
        <f t="shared" si="8"/>
        <v>305.92599999999999</v>
      </c>
      <c r="T56" s="27">
        <f>M56+N56+O56+P56+Q56+R56</f>
        <v>593.88100000000009</v>
      </c>
      <c r="U56" s="15">
        <f t="shared" si="10"/>
        <v>899.80700000000002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x14ac:dyDescent="0.2">
      <c r="A57" s="81">
        <v>51</v>
      </c>
      <c r="B57" s="16" t="s">
        <v>51</v>
      </c>
      <c r="C57" s="17">
        <v>1990</v>
      </c>
      <c r="D57" s="17">
        <v>5</v>
      </c>
      <c r="E57" s="17" t="s">
        <v>11</v>
      </c>
      <c r="F57" s="18">
        <v>4427.0600000000004</v>
      </c>
      <c r="G57" s="19">
        <v>152.19999999999999</v>
      </c>
      <c r="H57" s="36">
        <v>383.2</v>
      </c>
      <c r="I57" s="21">
        <v>15.959</v>
      </c>
      <c r="J57" s="22">
        <v>51.457999999999998</v>
      </c>
      <c r="K57" s="23">
        <v>93.662000000000006</v>
      </c>
      <c r="L57" s="23">
        <v>106.688</v>
      </c>
      <c r="M57" s="24">
        <v>126.405</v>
      </c>
      <c r="N57" s="25">
        <v>124.45399999999999</v>
      </c>
      <c r="O57" s="25">
        <v>107.413</v>
      </c>
      <c r="P57" s="23">
        <v>79.421000000000006</v>
      </c>
      <c r="Q57" s="23">
        <v>45.78</v>
      </c>
      <c r="R57" s="26">
        <v>15.81</v>
      </c>
      <c r="S57" s="27">
        <f t="shared" si="8"/>
        <v>267.767</v>
      </c>
      <c r="T57" s="27">
        <f>M57+N57+O57+P57+Q57+R57</f>
        <v>499.28299999999996</v>
      </c>
      <c r="U57" s="15">
        <f t="shared" si="10"/>
        <v>767.05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251" x14ac:dyDescent="0.2">
      <c r="A58" s="81">
        <v>52</v>
      </c>
      <c r="B58" s="96" t="s">
        <v>76</v>
      </c>
      <c r="C58" s="17">
        <v>1989</v>
      </c>
      <c r="D58" s="17">
        <v>5</v>
      </c>
      <c r="E58" s="97" t="s">
        <v>35</v>
      </c>
      <c r="F58" s="18">
        <v>3233.9</v>
      </c>
      <c r="G58" s="19">
        <v>0</v>
      </c>
      <c r="H58" s="36">
        <v>266.8</v>
      </c>
      <c r="I58" s="98">
        <v>7.2759999999999998</v>
      </c>
      <c r="J58" s="99">
        <v>37.817</v>
      </c>
      <c r="K58" s="100">
        <v>58.569000000000003</v>
      </c>
      <c r="L58" s="100">
        <v>68.981999999999999</v>
      </c>
      <c r="M58" s="101">
        <v>82.786000000000001</v>
      </c>
      <c r="N58" s="25">
        <v>82.891999999999996</v>
      </c>
      <c r="O58" s="25">
        <v>72.900999999999996</v>
      </c>
      <c r="P58" s="23">
        <v>54.034999999999997</v>
      </c>
      <c r="Q58" s="23">
        <v>33</v>
      </c>
      <c r="R58" s="26">
        <v>11.44</v>
      </c>
      <c r="S58" s="27"/>
      <c r="T58" s="27">
        <f>N58+O58+P58+Q58+R58</f>
        <v>254.268</v>
      </c>
      <c r="U58" s="15">
        <f t="shared" ref="U58" si="11">S58+T58</f>
        <v>254.268</v>
      </c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</row>
    <row r="59" spans="1:251" x14ac:dyDescent="0.2">
      <c r="A59" s="81">
        <v>53</v>
      </c>
      <c r="B59" s="16" t="s">
        <v>52</v>
      </c>
      <c r="C59" s="17">
        <v>1989</v>
      </c>
      <c r="D59" s="17">
        <v>5</v>
      </c>
      <c r="E59" s="17" t="s">
        <v>35</v>
      </c>
      <c r="F59" s="18">
        <v>3241.75</v>
      </c>
      <c r="G59" s="19">
        <v>0</v>
      </c>
      <c r="H59" s="20">
        <v>244.2</v>
      </c>
      <c r="I59" s="21">
        <v>13.234999999999999</v>
      </c>
      <c r="J59" s="22">
        <v>52.231999999999999</v>
      </c>
      <c r="K59" s="23">
        <v>79.933000000000007</v>
      </c>
      <c r="L59" s="23">
        <v>92.718999999999994</v>
      </c>
      <c r="M59" s="24">
        <v>110.633</v>
      </c>
      <c r="N59" s="25">
        <v>109.676</v>
      </c>
      <c r="O59" s="25">
        <v>96.977999999999994</v>
      </c>
      <c r="P59" s="23">
        <v>72.915000000000006</v>
      </c>
      <c r="Q59" s="23">
        <v>46.86</v>
      </c>
      <c r="R59" s="26">
        <v>16.36</v>
      </c>
      <c r="S59" s="27">
        <f t="shared" si="8"/>
        <v>238.119</v>
      </c>
      <c r="T59" s="27">
        <f t="shared" si="9"/>
        <v>453.42200000000003</v>
      </c>
      <c r="U59" s="15">
        <f t="shared" si="10"/>
        <v>691.54100000000005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:251" x14ac:dyDescent="0.2">
      <c r="A60" s="81">
        <v>54</v>
      </c>
      <c r="B60" s="96" t="s">
        <v>75</v>
      </c>
      <c r="C60" s="17">
        <v>1976</v>
      </c>
      <c r="D60" s="17">
        <v>3</v>
      </c>
      <c r="E60" s="17" t="s">
        <v>12</v>
      </c>
      <c r="F60" s="92">
        <v>1053.5999999999999</v>
      </c>
      <c r="G60" s="93">
        <v>0</v>
      </c>
      <c r="H60" s="39">
        <v>82.8</v>
      </c>
      <c r="I60" s="104">
        <v>3.0449999999999999</v>
      </c>
      <c r="J60" s="99">
        <v>13.571999999999999</v>
      </c>
      <c r="K60" s="100">
        <v>21.114999999999998</v>
      </c>
      <c r="L60" s="100">
        <v>25.192</v>
      </c>
      <c r="M60" s="101">
        <v>30.427</v>
      </c>
      <c r="N60" s="25">
        <v>31.138000000000002</v>
      </c>
      <c r="O60" s="25">
        <v>26.678999999999998</v>
      </c>
      <c r="P60" s="23">
        <v>22.012</v>
      </c>
      <c r="Q60" s="23">
        <v>13.077</v>
      </c>
      <c r="R60" s="26">
        <v>3.9340000000000002</v>
      </c>
      <c r="S60" s="27"/>
      <c r="T60" s="27">
        <f>N60+O60+P60+Q60+R60</f>
        <v>96.84</v>
      </c>
      <c r="U60" s="15">
        <f t="shared" ref="U60" si="12">S60+T60</f>
        <v>96.84</v>
      </c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</row>
    <row r="61" spans="1:251" ht="18" customHeight="1" x14ac:dyDescent="0.2">
      <c r="A61" s="91"/>
      <c r="B61" s="16"/>
      <c r="C61" s="17"/>
      <c r="D61" s="17"/>
      <c r="E61" s="17"/>
      <c r="F61" s="92"/>
      <c r="G61" s="93"/>
      <c r="H61" s="94"/>
      <c r="I61" s="95"/>
      <c r="J61" s="22"/>
      <c r="K61" s="23"/>
      <c r="L61" s="23"/>
      <c r="M61" s="24"/>
      <c r="N61" s="25"/>
      <c r="O61" s="25"/>
      <c r="P61" s="23"/>
      <c r="Q61" s="23"/>
      <c r="R61" s="26"/>
      <c r="S61" s="27"/>
      <c r="T61" s="27"/>
      <c r="U61" s="15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</row>
    <row r="62" spans="1:251" hidden="1" x14ac:dyDescent="0.2">
      <c r="A62" s="91"/>
      <c r="B62" s="16"/>
      <c r="C62" s="17"/>
      <c r="D62" s="17"/>
      <c r="E62" s="17"/>
      <c r="F62" s="92"/>
      <c r="G62" s="93"/>
      <c r="H62" s="94"/>
      <c r="I62" s="95"/>
      <c r="J62" s="22"/>
      <c r="K62" s="23"/>
      <c r="L62" s="23"/>
      <c r="M62" s="24"/>
      <c r="N62" s="25"/>
      <c r="O62" s="25"/>
      <c r="P62" s="23"/>
      <c r="Q62" s="23"/>
      <c r="R62" s="26"/>
      <c r="S62" s="27"/>
      <c r="T62" s="27"/>
      <c r="U62" s="15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89"/>
      <c r="IQ62" s="89"/>
    </row>
    <row r="63" spans="1:251" hidden="1" x14ac:dyDescent="0.2">
      <c r="A63" s="82">
        <v>179</v>
      </c>
      <c r="B63" s="44" t="s">
        <v>53</v>
      </c>
      <c r="C63" s="45"/>
      <c r="D63" s="45"/>
      <c r="E63" s="45"/>
      <c r="F63" s="72">
        <f>'[1]ЖД 05.17'!D8</f>
        <v>2551.3000000000002</v>
      </c>
      <c r="G63" s="73">
        <v>826.14</v>
      </c>
      <c r="H63" s="74">
        <v>1214.8</v>
      </c>
      <c r="I63" s="47">
        <v>17.004999999999999</v>
      </c>
      <c r="J63" s="47">
        <v>48.601999999999997</v>
      </c>
      <c r="K63" s="23">
        <v>100.446</v>
      </c>
      <c r="L63" s="23">
        <v>111.36499999999999</v>
      </c>
      <c r="M63" s="48">
        <v>124.215</v>
      </c>
      <c r="N63" s="49">
        <v>121.259</v>
      </c>
      <c r="O63" s="49">
        <v>71.242000000000004</v>
      </c>
      <c r="P63" s="50">
        <v>62.101999999999997</v>
      </c>
      <c r="Q63" s="51">
        <f>'[1]ЖД 05.17'!G8</f>
        <v>47.473999999999997</v>
      </c>
      <c r="R63" s="52"/>
      <c r="S63" s="27">
        <f t="shared" ref="S63:S78" si="13">I63+J63+K63+L63</f>
        <v>277.41800000000001</v>
      </c>
      <c r="T63" s="27">
        <f t="shared" ref="T63:T79" si="14">M63+N63+O63+P63+Q63+R63</f>
        <v>426.29199999999997</v>
      </c>
      <c r="U63" s="15">
        <f t="shared" ref="U63:U79" si="15">S63+T63</f>
        <v>703.71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</row>
    <row r="64" spans="1:251" hidden="1" x14ac:dyDescent="0.2">
      <c r="A64" s="82">
        <v>180</v>
      </c>
      <c r="B64" s="44" t="s">
        <v>54</v>
      </c>
      <c r="C64" s="45"/>
      <c r="D64" s="45"/>
      <c r="E64" s="45"/>
      <c r="F64" s="53">
        <f>'[1]ЖД 05.17'!D9</f>
        <v>372.4</v>
      </c>
      <c r="G64" s="46"/>
      <c r="H64" s="46">
        <v>310.2</v>
      </c>
      <c r="I64" s="47">
        <v>4.6890000000000001</v>
      </c>
      <c r="J64" s="47">
        <v>11.917</v>
      </c>
      <c r="K64" s="23">
        <v>11.917</v>
      </c>
      <c r="L64" s="23">
        <v>11.917</v>
      </c>
      <c r="M64" s="48">
        <v>11.917</v>
      </c>
      <c r="N64" s="49">
        <v>11.917</v>
      </c>
      <c r="O64" s="49">
        <v>11.917</v>
      </c>
      <c r="P64" s="50">
        <v>11.917</v>
      </c>
      <c r="Q64" s="51">
        <f>'[1]ЖД 05.17'!G9</f>
        <v>11.917</v>
      </c>
      <c r="R64" s="52"/>
      <c r="S64" s="27">
        <f t="shared" si="13"/>
        <v>40.440000000000005</v>
      </c>
      <c r="T64" s="27">
        <f>M64+N64+O64+P64+Q64+R64</f>
        <v>59.585000000000001</v>
      </c>
      <c r="U64" s="15">
        <f t="shared" si="15"/>
        <v>100.02500000000001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pans="1:251" hidden="1" x14ac:dyDescent="0.2">
      <c r="A65" s="82">
        <v>181</v>
      </c>
      <c r="B65" s="44" t="s">
        <v>55</v>
      </c>
      <c r="C65" s="45"/>
      <c r="D65" s="45"/>
      <c r="E65" s="45"/>
      <c r="F65" s="53">
        <f>'[1]ЖД 05.17'!D10</f>
        <v>524.20000000000005</v>
      </c>
      <c r="G65" s="46"/>
      <c r="H65" s="46">
        <v>286.01</v>
      </c>
      <c r="I65" s="47">
        <v>4.7300000000000004</v>
      </c>
      <c r="J65" s="47">
        <v>12.528</v>
      </c>
      <c r="K65" s="23">
        <v>22.942</v>
      </c>
      <c r="L65" s="23">
        <v>25.221</v>
      </c>
      <c r="M65" s="48">
        <v>26.408000000000001</v>
      </c>
      <c r="N65" s="49">
        <v>15.27</v>
      </c>
      <c r="O65" s="49">
        <v>8.66</v>
      </c>
      <c r="P65" s="50">
        <v>10.003</v>
      </c>
      <c r="Q65" s="51">
        <f>'[1]ЖД 05.17'!G10</f>
        <v>8.1989999999999998</v>
      </c>
      <c r="R65" s="52"/>
      <c r="S65" s="27">
        <f t="shared" si="13"/>
        <v>65.421000000000006</v>
      </c>
      <c r="T65" s="27">
        <f t="shared" si="14"/>
        <v>68.539999999999992</v>
      </c>
      <c r="U65" s="15">
        <f t="shared" si="15"/>
        <v>133.96100000000001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pans="1:251" hidden="1" x14ac:dyDescent="0.2">
      <c r="A66" s="82">
        <v>182</v>
      </c>
      <c r="B66" s="44" t="s">
        <v>56</v>
      </c>
      <c r="C66" s="45"/>
      <c r="D66" s="45"/>
      <c r="E66" s="45"/>
      <c r="F66" s="53">
        <f>'[1]ЖД 05.17'!D11</f>
        <v>139.9</v>
      </c>
      <c r="G66" s="46"/>
      <c r="H66" s="46">
        <v>110.2</v>
      </c>
      <c r="I66" s="47">
        <v>4.2000000000000003E-2</v>
      </c>
      <c r="J66" s="47">
        <v>1.343</v>
      </c>
      <c r="K66" s="23">
        <v>2.573</v>
      </c>
      <c r="L66" s="23">
        <v>3.5840000000000001</v>
      </c>
      <c r="M66" s="50">
        <v>3.1440000000000001</v>
      </c>
      <c r="N66" s="49">
        <v>2.9550000000000001</v>
      </c>
      <c r="O66" s="49">
        <v>1.42</v>
      </c>
      <c r="P66" s="50">
        <v>1.429</v>
      </c>
      <c r="Q66" s="51">
        <f>'[1]ЖД 05.17'!G11</f>
        <v>0.98199999999999998</v>
      </c>
      <c r="R66" s="54"/>
      <c r="S66" s="27">
        <f t="shared" si="13"/>
        <v>7.5419999999999998</v>
      </c>
      <c r="T66" s="27">
        <f t="shared" si="14"/>
        <v>9.93</v>
      </c>
      <c r="U66" s="15">
        <f t="shared" si="15"/>
        <v>17.472000000000001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pans="1:251" hidden="1" x14ac:dyDescent="0.2">
      <c r="A67" s="82">
        <v>183</v>
      </c>
      <c r="B67" s="44" t="s">
        <v>57</v>
      </c>
      <c r="C67" s="45"/>
      <c r="D67" s="45"/>
      <c r="E67" s="45"/>
      <c r="F67" s="55">
        <f>'[1]ЖД 05.17'!D12</f>
        <v>665.5</v>
      </c>
      <c r="G67" s="56"/>
      <c r="H67" s="56">
        <v>459.3</v>
      </c>
      <c r="I67" s="47">
        <v>4.3029999999999999</v>
      </c>
      <c r="J67" s="47">
        <v>20.100999999999999</v>
      </c>
      <c r="K67" s="23">
        <v>36.898000000000003</v>
      </c>
      <c r="L67" s="23">
        <v>45.92</v>
      </c>
      <c r="M67" s="57">
        <v>42.478000000000002</v>
      </c>
      <c r="N67" s="58">
        <v>41.103999999999999</v>
      </c>
      <c r="O67" s="58">
        <v>29.577000000000002</v>
      </c>
      <c r="P67" s="59">
        <v>29.283999999999999</v>
      </c>
      <c r="Q67" s="60">
        <f>'[1]ЖД 05.17'!G12</f>
        <v>22.863</v>
      </c>
      <c r="R67" s="61"/>
      <c r="S67" s="27">
        <f t="shared" si="13"/>
        <v>107.22200000000001</v>
      </c>
      <c r="T67" s="27">
        <f t="shared" si="14"/>
        <v>165.30599999999998</v>
      </c>
      <c r="U67" s="15">
        <f t="shared" si="15"/>
        <v>272.52800000000002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hidden="1" x14ac:dyDescent="0.2">
      <c r="A68" s="82">
        <v>184</v>
      </c>
      <c r="B68" s="44" t="s">
        <v>58</v>
      </c>
      <c r="C68" s="45"/>
      <c r="D68" s="45"/>
      <c r="E68" s="45"/>
      <c r="F68" s="55">
        <f>'[1]ЖД 05.17'!D13</f>
        <v>271.5</v>
      </c>
      <c r="G68" s="46"/>
      <c r="H68" s="46">
        <v>104.1</v>
      </c>
      <c r="I68" s="47">
        <v>1.347</v>
      </c>
      <c r="J68" s="47">
        <v>7.04</v>
      </c>
      <c r="K68" s="23">
        <v>12.811999999999999</v>
      </c>
      <c r="L68" s="23">
        <v>17.12</v>
      </c>
      <c r="M68" s="48">
        <v>19.004999999999999</v>
      </c>
      <c r="N68" s="49">
        <v>20.786999999999999</v>
      </c>
      <c r="O68" s="49">
        <v>13.478999999999999</v>
      </c>
      <c r="P68" s="50">
        <v>12.593</v>
      </c>
      <c r="Q68" s="51">
        <f>'[1]ЖД 05.17'!G13</f>
        <v>9.8439999999999994</v>
      </c>
      <c r="R68" s="52"/>
      <c r="S68" s="27">
        <f t="shared" si="13"/>
        <v>38.319000000000003</v>
      </c>
      <c r="T68" s="27">
        <f t="shared" si="14"/>
        <v>75.707999999999998</v>
      </c>
      <c r="U68" s="15">
        <f t="shared" si="15"/>
        <v>114.027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hidden="1" x14ac:dyDescent="0.2">
      <c r="A69" s="82">
        <v>185</v>
      </c>
      <c r="B69" s="44" t="s">
        <v>59</v>
      </c>
      <c r="C69" s="45"/>
      <c r="D69" s="45"/>
      <c r="E69" s="45"/>
      <c r="F69" s="53">
        <f>'[1]ЖД 05.17'!D14</f>
        <v>162.5</v>
      </c>
      <c r="G69" s="46"/>
      <c r="H69" s="46">
        <v>60.1</v>
      </c>
      <c r="I69" s="47">
        <v>1.1200000000000001</v>
      </c>
      <c r="J69" s="47">
        <v>3.738</v>
      </c>
      <c r="K69" s="23">
        <v>7.274</v>
      </c>
      <c r="L69" s="23">
        <v>8.86</v>
      </c>
      <c r="M69" s="48">
        <v>8.2149999999999999</v>
      </c>
      <c r="N69" s="49">
        <v>7.742</v>
      </c>
      <c r="O69" s="49">
        <v>4.5049999999999999</v>
      </c>
      <c r="P69" s="50">
        <v>4.1340000000000003</v>
      </c>
      <c r="Q69" s="51">
        <f>'[1]ЖД 05.17'!G14</f>
        <v>2.984</v>
      </c>
      <c r="R69" s="52"/>
      <c r="S69" s="27">
        <f t="shared" si="13"/>
        <v>20.992000000000001</v>
      </c>
      <c r="T69" s="27">
        <f t="shared" si="14"/>
        <v>27.58</v>
      </c>
      <c r="U69" s="15">
        <f t="shared" si="15"/>
        <v>48.572000000000003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1:251" hidden="1" x14ac:dyDescent="0.2">
      <c r="A70" s="82">
        <v>186</v>
      </c>
      <c r="B70" s="44" t="s">
        <v>60</v>
      </c>
      <c r="C70" s="45"/>
      <c r="D70" s="45"/>
      <c r="E70" s="45"/>
      <c r="F70" s="53">
        <f>'[1]ЖД 05.17'!D15</f>
        <v>155.26</v>
      </c>
      <c r="G70" s="46"/>
      <c r="H70" s="46">
        <v>67.34</v>
      </c>
      <c r="I70" s="47">
        <v>1.3440000000000001</v>
      </c>
      <c r="J70" s="47">
        <v>3.9460000000000002</v>
      </c>
      <c r="K70" s="23">
        <v>7.7489999999999997</v>
      </c>
      <c r="L70" s="23">
        <v>9.8810000000000002</v>
      </c>
      <c r="M70" s="48">
        <v>9.9550000000000001</v>
      </c>
      <c r="N70" s="49">
        <v>9.2390000000000008</v>
      </c>
      <c r="O70" s="49">
        <v>5.1829999999999998</v>
      </c>
      <c r="P70" s="50">
        <v>4.6260000000000003</v>
      </c>
      <c r="Q70" s="51">
        <f>'[1]ЖД 05.17'!G15</f>
        <v>3.4420000000000002</v>
      </c>
      <c r="R70" s="52"/>
      <c r="S70" s="27">
        <f t="shared" si="13"/>
        <v>22.92</v>
      </c>
      <c r="T70" s="27">
        <f t="shared" si="14"/>
        <v>32.445000000000007</v>
      </c>
      <c r="U70" s="15">
        <f t="shared" si="15"/>
        <v>55.365000000000009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1:251" hidden="1" x14ac:dyDescent="0.2">
      <c r="A71" s="82">
        <v>187</v>
      </c>
      <c r="B71" s="44" t="s">
        <v>61</v>
      </c>
      <c r="C71" s="45"/>
      <c r="D71" s="45"/>
      <c r="E71" s="45"/>
      <c r="F71" s="53">
        <f>'[1]ЖД 05.17'!D16</f>
        <v>137.84</v>
      </c>
      <c r="G71" s="46"/>
      <c r="H71" s="46">
        <v>84.76</v>
      </c>
      <c r="I71" s="47">
        <v>1.224</v>
      </c>
      <c r="J71" s="47">
        <v>3.9020000000000001</v>
      </c>
      <c r="K71" s="23">
        <v>7.7169999999999996</v>
      </c>
      <c r="L71" s="23">
        <v>9.2249999999999996</v>
      </c>
      <c r="M71" s="48">
        <v>8.859</v>
      </c>
      <c r="N71" s="49">
        <v>8.4909999999999997</v>
      </c>
      <c r="O71" s="49">
        <v>4.8360000000000003</v>
      </c>
      <c r="P71" s="50">
        <v>4.29</v>
      </c>
      <c r="Q71" s="51">
        <f>'[1]ЖД 05.17'!G16</f>
        <v>3.093</v>
      </c>
      <c r="R71" s="52"/>
      <c r="S71" s="27">
        <f t="shared" si="13"/>
        <v>22.067999999999998</v>
      </c>
      <c r="T71" s="27">
        <f t="shared" si="14"/>
        <v>29.568999999999999</v>
      </c>
      <c r="U71" s="15">
        <f t="shared" si="15"/>
        <v>51.637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251" hidden="1" x14ac:dyDescent="0.2">
      <c r="A72" s="82">
        <v>188</v>
      </c>
      <c r="B72" s="44" t="s">
        <v>62</v>
      </c>
      <c r="C72" s="45"/>
      <c r="D72" s="45"/>
      <c r="E72" s="45"/>
      <c r="F72" s="53">
        <f>'[1]ЖД 05.17'!D17</f>
        <v>163.6</v>
      </c>
      <c r="G72" s="46"/>
      <c r="H72" s="46">
        <v>58.9</v>
      </c>
      <c r="I72" s="47">
        <v>1.175</v>
      </c>
      <c r="J72" s="47">
        <v>3.863</v>
      </c>
      <c r="K72" s="23">
        <v>7.8460000000000001</v>
      </c>
      <c r="L72" s="23">
        <v>7.5190000000000001</v>
      </c>
      <c r="M72" s="48">
        <v>9.49</v>
      </c>
      <c r="N72" s="49">
        <v>9.0850000000000009</v>
      </c>
      <c r="O72" s="49">
        <v>5.0259999999999998</v>
      </c>
      <c r="P72" s="50">
        <v>4.4059999999999997</v>
      </c>
      <c r="Q72" s="51">
        <f>'[1]ЖД 05.17'!G17</f>
        <v>3.1429999999999998</v>
      </c>
      <c r="R72" s="52"/>
      <c r="S72" s="27">
        <f t="shared" si="13"/>
        <v>20.402999999999999</v>
      </c>
      <c r="T72" s="27">
        <f t="shared" si="14"/>
        <v>31.150000000000002</v>
      </c>
      <c r="U72" s="15">
        <f t="shared" si="15"/>
        <v>51.552999999999997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251" hidden="1" x14ac:dyDescent="0.2">
      <c r="A73" s="82">
        <v>189</v>
      </c>
      <c r="B73" s="44" t="s">
        <v>63</v>
      </c>
      <c r="C73" s="45"/>
      <c r="D73" s="45"/>
      <c r="E73" s="45"/>
      <c r="F73" s="53">
        <f>'[1]ЖД 05.17'!D18</f>
        <v>163.19999999999999</v>
      </c>
      <c r="G73" s="46"/>
      <c r="H73" s="46">
        <v>59.2</v>
      </c>
      <c r="I73" s="47">
        <v>1.081</v>
      </c>
      <c r="J73" s="47">
        <v>3.4159999999999999</v>
      </c>
      <c r="K73" s="23">
        <v>6.5750000000000002</v>
      </c>
      <c r="L73" s="23">
        <v>7.84</v>
      </c>
      <c r="M73" s="48">
        <v>7.63</v>
      </c>
      <c r="N73" s="49">
        <v>6.681</v>
      </c>
      <c r="O73" s="49">
        <v>3.8439999999999999</v>
      </c>
      <c r="P73" s="50">
        <v>3.548</v>
      </c>
      <c r="Q73" s="51">
        <f>'[1]ЖД 05.17'!G18</f>
        <v>2.76</v>
      </c>
      <c r="R73" s="52"/>
      <c r="S73" s="27">
        <f t="shared" si="13"/>
        <v>18.911999999999999</v>
      </c>
      <c r="T73" s="27">
        <f t="shared" si="14"/>
        <v>24.463000000000001</v>
      </c>
      <c r="U73" s="15">
        <f t="shared" si="15"/>
        <v>43.375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1:251" hidden="1" x14ac:dyDescent="0.2">
      <c r="A74" s="82">
        <v>190</v>
      </c>
      <c r="B74" s="44" t="s">
        <v>64</v>
      </c>
      <c r="C74" s="45"/>
      <c r="D74" s="45"/>
      <c r="E74" s="45"/>
      <c r="F74" s="53">
        <f>'[1]ЖД 05.17'!D19</f>
        <v>163.1</v>
      </c>
      <c r="G74" s="46"/>
      <c r="H74" s="46">
        <v>59.5</v>
      </c>
      <c r="I74" s="47">
        <v>1.2949999999999999</v>
      </c>
      <c r="J74" s="47">
        <v>3.79</v>
      </c>
      <c r="K74" s="23">
        <v>7.2850000000000001</v>
      </c>
      <c r="L74" s="23">
        <v>8.907</v>
      </c>
      <c r="M74" s="48">
        <v>8.4779999999999998</v>
      </c>
      <c r="N74" s="49">
        <v>7.9379999999999997</v>
      </c>
      <c r="O74" s="49">
        <v>3.8340000000000001</v>
      </c>
      <c r="P74" s="50">
        <v>4.6369999999999996</v>
      </c>
      <c r="Q74" s="51">
        <f>'[1]ЖД 05.17'!G19</f>
        <v>3.2280000000000002</v>
      </c>
      <c r="R74" s="52"/>
      <c r="S74" s="27">
        <f t="shared" si="13"/>
        <v>21.277000000000001</v>
      </c>
      <c r="T74" s="27">
        <f t="shared" si="14"/>
        <v>28.115000000000002</v>
      </c>
      <c r="U74" s="15">
        <f t="shared" si="15"/>
        <v>49.392000000000003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1:251" hidden="1" x14ac:dyDescent="0.2">
      <c r="A75" s="82">
        <v>191</v>
      </c>
      <c r="B75" s="44" t="s">
        <v>65</v>
      </c>
      <c r="C75" s="45"/>
      <c r="D75" s="45"/>
      <c r="E75" s="45"/>
      <c r="F75" s="53">
        <f>'[1]ЖД 05.17'!D20</f>
        <v>657.1</v>
      </c>
      <c r="G75" s="46"/>
      <c r="H75" s="46">
        <v>351.45</v>
      </c>
      <c r="I75" s="47">
        <v>2.641</v>
      </c>
      <c r="J75" s="47">
        <v>7.5039999999999996</v>
      </c>
      <c r="K75" s="23">
        <v>14.792</v>
      </c>
      <c r="L75" s="23">
        <v>17.334</v>
      </c>
      <c r="M75" s="48">
        <v>15.449</v>
      </c>
      <c r="N75" s="49">
        <v>14.359</v>
      </c>
      <c r="O75" s="49">
        <v>8.2739999999999991</v>
      </c>
      <c r="P75" s="50">
        <v>7.351</v>
      </c>
      <c r="Q75" s="51">
        <f>'[1]ЖД 05.17'!G20</f>
        <v>5.3369999999999997</v>
      </c>
      <c r="R75" s="52"/>
      <c r="S75" s="27">
        <f t="shared" si="13"/>
        <v>42.271000000000001</v>
      </c>
      <c r="T75" s="27">
        <f t="shared" si="14"/>
        <v>50.769999999999996</v>
      </c>
      <c r="U75" s="15">
        <f t="shared" si="15"/>
        <v>93.040999999999997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pans="1:251" hidden="1" x14ac:dyDescent="0.2">
      <c r="A76" s="82">
        <v>192</v>
      </c>
      <c r="B76" s="44" t="s">
        <v>66</v>
      </c>
      <c r="C76" s="45"/>
      <c r="D76" s="45"/>
      <c r="E76" s="45"/>
      <c r="F76" s="53">
        <f>'[1]ЖД 05.17'!D21</f>
        <v>566.1</v>
      </c>
      <c r="G76" s="46"/>
      <c r="H76" s="46">
        <v>341.2</v>
      </c>
      <c r="I76" s="47">
        <v>4.5949999999999998</v>
      </c>
      <c r="J76" s="47">
        <v>12.935</v>
      </c>
      <c r="K76" s="23">
        <v>27.818999999999999</v>
      </c>
      <c r="L76" s="23">
        <v>33.012999999999998</v>
      </c>
      <c r="M76" s="48">
        <v>30.536000000000001</v>
      </c>
      <c r="N76" s="49">
        <v>29.978000000000002</v>
      </c>
      <c r="O76" s="49">
        <v>17.225000000000001</v>
      </c>
      <c r="P76" s="50">
        <v>16.733000000000001</v>
      </c>
      <c r="Q76" s="62">
        <f>'[1]ЖД 05.17'!G21</f>
        <v>12.75</v>
      </c>
      <c r="R76" s="52"/>
      <c r="S76" s="27">
        <f t="shared" si="13"/>
        <v>78.361999999999995</v>
      </c>
      <c r="T76" s="27">
        <f t="shared" si="14"/>
        <v>107.22200000000001</v>
      </c>
      <c r="U76" s="15">
        <f t="shared" si="15"/>
        <v>185.584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pans="1:251" hidden="1" x14ac:dyDescent="0.2">
      <c r="A77" s="82">
        <v>193</v>
      </c>
      <c r="B77" s="44" t="s">
        <v>67</v>
      </c>
      <c r="C77" s="45"/>
      <c r="D77" s="45"/>
      <c r="E77" s="45"/>
      <c r="F77" s="53">
        <f>'[1]ЖД 05.17'!D22</f>
        <v>570.5</v>
      </c>
      <c r="G77" s="46"/>
      <c r="H77" s="46">
        <v>531.9</v>
      </c>
      <c r="I77" s="47">
        <v>4.702</v>
      </c>
      <c r="J77" s="47">
        <v>14.999000000000001</v>
      </c>
      <c r="K77" s="23">
        <v>30.492999999999999</v>
      </c>
      <c r="L77" s="23">
        <v>36.889000000000003</v>
      </c>
      <c r="M77" s="48">
        <v>34.302</v>
      </c>
      <c r="N77" s="49">
        <v>35.262999999999998</v>
      </c>
      <c r="O77" s="49">
        <v>19.163</v>
      </c>
      <c r="P77" s="50">
        <v>18.096</v>
      </c>
      <c r="Q77" s="51">
        <f>'[1]ЖД 05.17'!G22</f>
        <v>13.45</v>
      </c>
      <c r="R77" s="52"/>
      <c r="S77" s="27">
        <f t="shared" si="13"/>
        <v>87.082999999999998</v>
      </c>
      <c r="T77" s="27">
        <f t="shared" si="14"/>
        <v>120.274</v>
      </c>
      <c r="U77" s="15">
        <f t="shared" si="15"/>
        <v>207.357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</row>
    <row r="78" spans="1:251" hidden="1" x14ac:dyDescent="0.2">
      <c r="A78" s="82">
        <v>194</v>
      </c>
      <c r="B78" s="44" t="s">
        <v>68</v>
      </c>
      <c r="C78" s="45"/>
      <c r="D78" s="45"/>
      <c r="E78" s="45"/>
      <c r="F78" s="53">
        <f>'[1]ЖД 05.17'!D23</f>
        <v>568.1</v>
      </c>
      <c r="G78" s="46"/>
      <c r="H78" s="46">
        <v>573.79999999999995</v>
      </c>
      <c r="I78" s="47">
        <v>4.0839999999999996</v>
      </c>
      <c r="J78" s="47">
        <v>13.195</v>
      </c>
      <c r="K78" s="23">
        <v>28.542999999999999</v>
      </c>
      <c r="L78" s="23">
        <v>34.235999999999997</v>
      </c>
      <c r="M78" s="48">
        <v>34.213999999999999</v>
      </c>
      <c r="N78" s="49">
        <v>33.259</v>
      </c>
      <c r="O78" s="49">
        <v>17.684999999999999</v>
      </c>
      <c r="P78" s="50">
        <v>16.024999999999999</v>
      </c>
      <c r="Q78" s="51">
        <f>'[1]ЖД 05.17'!G23</f>
        <v>11.542</v>
      </c>
      <c r="R78" s="52"/>
      <c r="S78" s="27">
        <f t="shared" si="13"/>
        <v>80.057999999999993</v>
      </c>
      <c r="T78" s="27">
        <f t="shared" si="14"/>
        <v>112.72499999999999</v>
      </c>
      <c r="U78" s="15">
        <f t="shared" si="15"/>
        <v>192.78299999999999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251" hidden="1" x14ac:dyDescent="0.2">
      <c r="A79" s="82">
        <v>195</v>
      </c>
      <c r="B79" s="44" t="s">
        <v>69</v>
      </c>
      <c r="C79" s="45"/>
      <c r="D79" s="45"/>
      <c r="E79" s="45"/>
      <c r="F79" s="63">
        <f>'[1]ЖД 05.17'!D24</f>
        <v>564</v>
      </c>
      <c r="G79" s="46"/>
      <c r="H79" s="46">
        <v>327.60000000000002</v>
      </c>
      <c r="I79" s="47">
        <v>2.95</v>
      </c>
      <c r="J79" s="47">
        <v>11.324</v>
      </c>
      <c r="K79" s="23">
        <v>23.809000000000001</v>
      </c>
      <c r="L79" s="23">
        <v>29.321000000000002</v>
      </c>
      <c r="M79" s="48">
        <v>27.465</v>
      </c>
      <c r="N79" s="49">
        <v>27.167000000000002</v>
      </c>
      <c r="O79" s="49">
        <v>15.222</v>
      </c>
      <c r="P79" s="50">
        <v>14.256</v>
      </c>
      <c r="Q79" s="51">
        <f>'[1]ЖД 05.17'!G24</f>
        <v>10.738</v>
      </c>
      <c r="R79" s="52"/>
      <c r="S79" s="27">
        <f>I79+J79+K79+L79</f>
        <v>67.403999999999996</v>
      </c>
      <c r="T79" s="27">
        <f t="shared" si="14"/>
        <v>94.847999999999999</v>
      </c>
      <c r="U79" s="15">
        <f t="shared" si="15"/>
        <v>162.25200000000001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pans="1:251" x14ac:dyDescent="0.2">
      <c r="A80" s="83"/>
      <c r="B80" s="77" t="s">
        <v>70</v>
      </c>
      <c r="C80" s="77"/>
      <c r="D80" s="77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>
        <f t="shared" ref="S80:U80" si="16">SUM(S7:S79)</f>
        <v>7050.7180000000008</v>
      </c>
      <c r="T80" s="78">
        <f t="shared" si="16"/>
        <v>14796.954999999998</v>
      </c>
      <c r="U80" s="78">
        <f t="shared" si="16"/>
        <v>21847.672999999999</v>
      </c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</row>
    <row r="81" spans="2:19" x14ac:dyDescent="0.2">
      <c r="B81" s="66"/>
      <c r="C81" s="66"/>
      <c r="D81" s="66"/>
      <c r="E81" s="66"/>
      <c r="F81" s="67"/>
      <c r="G81" s="67"/>
      <c r="H81" s="67"/>
      <c r="I81" s="86"/>
      <c r="J81" s="87"/>
      <c r="K81" s="68"/>
      <c r="L81" s="88"/>
      <c r="M81" s="88"/>
      <c r="N81" s="69"/>
    </row>
    <row r="83" spans="2:19" x14ac:dyDescent="0.2">
      <c r="B83" s="3" t="s">
        <v>83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2:19" x14ac:dyDescent="0.2">
      <c r="B84" s="107" t="s">
        <v>85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 x14ac:dyDescent="0.2">
      <c r="B85" s="108" t="s">
        <v>89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</row>
    <row r="86" spans="2:19" x14ac:dyDescent="0.2">
      <c r="B86" s="108" t="s">
        <v>91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</row>
  </sheetData>
  <mergeCells count="19">
    <mergeCell ref="W2:Y3"/>
    <mergeCell ref="I3:R3"/>
    <mergeCell ref="V52:Y52"/>
    <mergeCell ref="S2:S4"/>
    <mergeCell ref="T2:T4"/>
    <mergeCell ref="U2:U4"/>
    <mergeCell ref="B84:S84"/>
    <mergeCell ref="B85:S85"/>
    <mergeCell ref="B86:S86"/>
    <mergeCell ref="A1:U1"/>
    <mergeCell ref="A2:A4"/>
    <mergeCell ref="B2:B4"/>
    <mergeCell ref="C2:C4"/>
    <mergeCell ref="D2:D4"/>
    <mergeCell ref="E2:E4"/>
    <mergeCell ref="F2:F4"/>
    <mergeCell ref="G2:G4"/>
    <mergeCell ref="H2:H4"/>
    <mergeCell ref="I2:R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2018-11-07T09:43:30Z</dcterms:modified>
</cp:coreProperties>
</file>